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vaguillard\AppData\Local\Microsoft\Windows\INetCache\Content.Outlook\G4L8XUII\"/>
    </mc:Choice>
  </mc:AlternateContent>
  <xr:revisionPtr revIDLastSave="0" documentId="13_ncr:1_{4A5717CE-0F9F-44CB-8681-7D21F51A19C6}" xr6:coauthVersionLast="47" xr6:coauthVersionMax="47" xr10:uidLastSave="{00000000-0000-0000-0000-000000000000}"/>
  <bookViews>
    <workbookView xWindow="228" yWindow="288" windowWidth="22908" windowHeight="11808" xr2:uid="{C14A8EE3-6936-4D4C-A6DC-FD46CE8FEA08}"/>
  </bookViews>
  <sheets>
    <sheet name="Application" sheetId="1" r:id="rId1"/>
    <sheet name="10YUST2025"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26" i="1"/>
  <c r="G268" i="2"/>
  <c r="E271" i="2"/>
  <c r="D56" i="1"/>
  <c r="D61" i="1" s="1"/>
  <c r="I72" i="1"/>
  <c r="I69" i="1"/>
  <c r="I68" i="1"/>
  <c r="D70" i="1"/>
  <c r="D71" i="1" s="1"/>
  <c r="D46" i="1" l="1"/>
  <c r="D62" i="1" s="1"/>
  <c r="D73" i="1"/>
  <c r="D78" i="1" s="1"/>
  <c r="D63" i="1"/>
  <c r="D77" i="1" s="1"/>
  <c r="D79" i="1" l="1"/>
  <c r="D80" i="1" s="1"/>
</calcChain>
</file>

<file path=xl/sharedStrings.xml><?xml version="1.0" encoding="utf-8"?>
<sst xmlns="http://schemas.openxmlformats.org/spreadsheetml/2006/main" count="84" uniqueCount="76">
  <si>
    <t>Permanent Rent Stabilization and Protection Act of 2024</t>
  </si>
  <si>
    <t>Signature</t>
  </si>
  <si>
    <t>Name</t>
  </si>
  <si>
    <t>Date</t>
  </si>
  <si>
    <t>Additional Certifications:</t>
  </si>
  <si>
    <t>Notes</t>
  </si>
  <si>
    <t>Data and formulas in Grey Shaded Cells should not be modified</t>
  </si>
  <si>
    <t>Property Name</t>
  </si>
  <si>
    <t>Date of this Application</t>
  </si>
  <si>
    <t>Applicant must enter data in Yellow Shaded Cells</t>
  </si>
  <si>
    <t>Owner/Landlord Attestation (must be completed upon submission of Workbook to DPIE)</t>
  </si>
  <si>
    <t>Total Number of Units</t>
  </si>
  <si>
    <t>Total Number of Regulated Units</t>
  </si>
  <si>
    <t>Cost Basis</t>
  </si>
  <si>
    <t>Annual Return Period</t>
  </si>
  <si>
    <t>Beginning Date</t>
  </si>
  <si>
    <t>Ending Date</t>
  </si>
  <si>
    <t>Avg. 10-year Treasury Rate</t>
  </si>
  <si>
    <t>Allowable Rate of Fair Return = 10 Year Rate + 3.0%</t>
  </si>
  <si>
    <t>Calculation of Allowable Fair Return Rent Increase</t>
  </si>
  <si>
    <t>Equals: (Cost Basis) x (Allowable Rate of Fair Return)</t>
  </si>
  <si>
    <t>Actual Net Operating Income</t>
  </si>
  <si>
    <t>Allowable Fair Return Rent Increase</t>
  </si>
  <si>
    <t>Step Two: Calculate Cost Basis</t>
  </si>
  <si>
    <t>Step Three: Determine Maximum Allowable Net Operating Income (Allowable NOI)</t>
  </si>
  <si>
    <t>Step Four: Determine Actual Net Operating Income (Actual NOI)</t>
  </si>
  <si>
    <t>Step Five: Calculate Allowable Fair Return Rent Increase</t>
  </si>
  <si>
    <t>Step One: Determine the Allowable Rate of Fair Return</t>
  </si>
  <si>
    <t>a) Original Purchase Price</t>
  </si>
  <si>
    <t>b) Debt Assumed at Purchase (if any)</t>
  </si>
  <si>
    <t>c) Closing Costs</t>
  </si>
  <si>
    <t>d) Capital Improvements Since Purchase</t>
  </si>
  <si>
    <t>a) Cost Basis</t>
  </si>
  <si>
    <t>b) Allowable Rate of Fair Return</t>
  </si>
  <si>
    <t>c) Effective Gross Income</t>
  </si>
  <si>
    <t>a) Maximum Allowable NOI</t>
  </si>
  <si>
    <t>From Step 3</t>
  </si>
  <si>
    <t>From Step 4</t>
  </si>
  <si>
    <t xml:space="preserve">Annual Return Period </t>
  </si>
  <si>
    <t>Avg, 10-Year Treasury Rate for Annual Return Period</t>
  </si>
  <si>
    <t>From table below</t>
  </si>
  <si>
    <r>
      <t xml:space="preserve">Fair Return Workbook and Application - </t>
    </r>
    <r>
      <rPr>
        <b/>
        <u/>
        <sz val="16"/>
        <color theme="1"/>
        <rFont val="Aptos Narrow"/>
        <family val="2"/>
        <scheme val="minor"/>
      </rPr>
      <t>for use from February 1, 2026 through December 31, 2026</t>
    </r>
  </si>
  <si>
    <t>b) Actual NOI</t>
  </si>
  <si>
    <t>c) Eligible for Fair Return Rent Increase? (Yes/No)</t>
  </si>
  <si>
    <t>I certify that all information included in this Workbook and any attachments are true and complete to the best of my knowledge and belief and are made under the penalties of perjury.  I agree to comply with all applicable Maryland and Prince George’s County laws and regulations with the submission of this Workbook. The making of false statements on this Workbook is punishable by civil or criminal penalties.</t>
  </si>
  <si>
    <t>1) The building(s) listed below and all units therein is/are not in violation of Section 4 or Section 13 of Prince George's County Code [Code: 13-147(a)(12)(B)]</t>
  </si>
  <si>
    <t>2) All costs detailed below are supported by back-up documentation such as invoices, contracts and receipts.  Backup documentation will be made available for review upon DPIE's request.</t>
  </si>
  <si>
    <t>If a property includes both regulated and non-regulated Units, all figures provided below must reflect only the Regulated Units; adequate documentation must be maintained to justify allocation of amounts</t>
  </si>
  <si>
    <t>From above</t>
  </si>
  <si>
    <t>Per Regulated Unit/Month</t>
  </si>
  <si>
    <t>c) Economic Vacancy Allowance (10%)</t>
  </si>
  <si>
    <t>Include only Regulated Units</t>
  </si>
  <si>
    <t>Per Regulated Unit/Year</t>
  </si>
  <si>
    <t>Fixed amount, all properties</t>
  </si>
  <si>
    <t>Max. Allowable Net Operating Income</t>
  </si>
  <si>
    <t>Date of Purchase</t>
  </si>
  <si>
    <t>Submit supporting documentation with application</t>
  </si>
  <si>
    <t>e) Less: Depreciation Claimed (enter as positive #)</t>
  </si>
  <si>
    <t>Submit supporting documentation with application; not permitted if a Capital Improvement Surcharge has been approved</t>
  </si>
  <si>
    <t>From Above, Step Two</t>
  </si>
  <si>
    <t>From Above, Step One</t>
  </si>
  <si>
    <t>FRED Graph Observations</t>
  </si>
  <si>
    <t>Federal Reserve Economic Data, Federal Reserve Bank of St. Louis</t>
  </si>
  <si>
    <t>Link: https://fred.stlouisfed.org</t>
  </si>
  <si>
    <t>Help: https://fredhelp.stlouisfed.org</t>
  </si>
  <si>
    <t>This data may be copyrighted. Please refer to the Terms of Use: https://fred.stlouisfed.org/legal#fred-terms-faq</t>
  </si>
  <si>
    <t>DGS10</t>
  </si>
  <si>
    <t>Market Yield on U.S. Treasury Securities at 10-Year Constant Maturity, Quoted on an Investment Basis, Percent, Daily, Not Seasonally Adjusted</t>
  </si>
  <si>
    <t>observation_date</t>
  </si>
  <si>
    <t>a) Gross Potential Rental Income (as of December 31)</t>
  </si>
  <si>
    <t>b) Other Income (for Annual Return Period)</t>
  </si>
  <si>
    <t>d) Less: Operating Expenses (for Annual Return Period)</t>
  </si>
  <si>
    <t>Data Updated: 2026-02-10</t>
  </si>
  <si>
    <t>Source: https://fred.stlouisfed.org/series/DGS10</t>
  </si>
  <si>
    <t>1/1/2025 to 12/31/2025</t>
  </si>
  <si>
    <t>See attached worksheet for daily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</si>
</sst>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409]mmmm\ d\,\ yyyy;@"/>
    <numFmt numFmtId="166" formatCode="yyyy\-mm\-dd"/>
    <numFmt numFmtId="167" formatCode="0.0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u/>
      <sz val="11"/>
      <color theme="1"/>
      <name val="Aptos Narrow"/>
      <family val="2"/>
      <scheme val="minor"/>
    </font>
    <font>
      <b/>
      <u/>
      <sz val="11"/>
      <color theme="1"/>
      <name val="Aptos Narrow"/>
      <family val="2"/>
      <scheme val="minor"/>
    </font>
    <font>
      <sz val="9"/>
      <color theme="1"/>
      <name val="Aptos Narrow"/>
      <family val="2"/>
      <scheme val="minor"/>
    </font>
    <font>
      <b/>
      <u/>
      <sz val="16"/>
      <color theme="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3"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4" xfId="0" applyFont="1" applyBorder="1"/>
    <xf numFmtId="0" fontId="4" fillId="0" borderId="0" xfId="0" applyFont="1"/>
    <xf numFmtId="0" fontId="0" fillId="2" borderId="6" xfId="0" applyFill="1" applyBorder="1"/>
    <xf numFmtId="0" fontId="0" fillId="4" borderId="0" xfId="0" applyFill="1"/>
    <xf numFmtId="164" fontId="0" fillId="2" borderId="6" xfId="1" applyNumberFormat="1" applyFont="1" applyFill="1" applyBorder="1" applyAlignment="1">
      <alignment horizontal="center"/>
    </xf>
    <xf numFmtId="0" fontId="0" fillId="2" borderId="6" xfId="1" applyNumberFormat="1" applyFont="1" applyFill="1" applyBorder="1" applyAlignment="1">
      <alignment horizontal="center"/>
    </xf>
    <xf numFmtId="14" fontId="0" fillId="2" borderId="6" xfId="1" applyNumberFormat="1" applyFont="1" applyFill="1" applyBorder="1" applyAlignment="1">
      <alignment horizontal="center"/>
    </xf>
    <xf numFmtId="0" fontId="5" fillId="0" borderId="1" xfId="0" applyFont="1" applyBorder="1"/>
    <xf numFmtId="44" fontId="0" fillId="3" borderId="0" xfId="2" applyFont="1" applyFill="1" applyBorder="1"/>
    <xf numFmtId="0" fontId="0" fillId="0" borderId="0" xfId="0" applyAlignment="1">
      <alignment vertical="top"/>
    </xf>
    <xf numFmtId="0" fontId="2" fillId="0" borderId="0" xfId="0" applyFont="1" applyAlignment="1">
      <alignment horizontal="right"/>
    </xf>
    <xf numFmtId="0" fontId="5" fillId="0" borderId="0" xfId="0" applyFont="1"/>
    <xf numFmtId="0" fontId="0" fillId="0" borderId="0" xfId="0" applyAlignment="1">
      <alignment horizontal="right"/>
    </xf>
    <xf numFmtId="0" fontId="6" fillId="0" borderId="0" xfId="0" applyFont="1" applyAlignment="1">
      <alignment horizontal="left" indent="5"/>
    </xf>
    <xf numFmtId="0" fontId="2" fillId="0" borderId="2" xfId="0" applyFont="1" applyBorder="1"/>
    <xf numFmtId="10" fontId="2" fillId="3" borderId="6" xfId="3" applyNumberFormat="1" applyFont="1" applyFill="1" applyBorder="1" applyAlignment="1">
      <alignment horizontal="center"/>
    </xf>
    <xf numFmtId="0" fontId="0" fillId="0" borderId="0" xfId="0" applyAlignment="1">
      <alignment horizontal="left"/>
    </xf>
    <xf numFmtId="44" fontId="2" fillId="3" borderId="0" xfId="2" applyFont="1" applyFill="1" applyBorder="1"/>
    <xf numFmtId="10" fontId="0" fillId="3" borderId="6" xfId="3" applyNumberFormat="1" applyFont="1" applyFill="1" applyBorder="1"/>
    <xf numFmtId="44" fontId="0" fillId="2" borderId="0" xfId="2" applyFont="1" applyFill="1" applyBorder="1"/>
    <xf numFmtId="44" fontId="0" fillId="2" borderId="6" xfId="2" applyFont="1" applyFill="1" applyBorder="1"/>
    <xf numFmtId="44" fontId="0" fillId="3" borderId="6" xfId="2" applyFont="1" applyFill="1" applyBorder="1"/>
    <xf numFmtId="44" fontId="0" fillId="3" borderId="6" xfId="2" applyFont="1" applyFill="1" applyBorder="1" applyAlignment="1">
      <alignment horizontal="center"/>
    </xf>
    <xf numFmtId="10" fontId="0" fillId="3" borderId="6" xfId="1" applyNumberFormat="1" applyFont="1" applyFill="1" applyBorder="1" applyAlignment="1">
      <alignment horizontal="center"/>
    </xf>
    <xf numFmtId="165" fontId="0" fillId="3" borderId="6" xfId="0" applyNumberFormat="1" applyFill="1" applyBorder="1"/>
    <xf numFmtId="44" fontId="2" fillId="0" borderId="0" xfId="2" applyFont="1" applyFill="1" applyBorder="1"/>
    <xf numFmtId="0" fontId="6" fillId="0" borderId="2" xfId="0" applyFont="1" applyBorder="1" applyAlignment="1">
      <alignment horizontal="left" indent="5"/>
    </xf>
    <xf numFmtId="0" fontId="2" fillId="0" borderId="4" xfId="0" applyFont="1" applyBorder="1" applyAlignment="1">
      <alignment horizontal="right"/>
    </xf>
    <xf numFmtId="0" fontId="2" fillId="0" borderId="7" xfId="0" applyFont="1" applyBorder="1" applyAlignment="1">
      <alignment horizontal="right"/>
    </xf>
    <xf numFmtId="44" fontId="2" fillId="0" borderId="8" xfId="2" applyFont="1" applyFill="1" applyBorder="1"/>
    <xf numFmtId="0" fontId="5" fillId="0" borderId="1" xfId="0" applyFont="1" applyBorder="1" applyAlignment="1">
      <alignment horizontal="left"/>
    </xf>
    <xf numFmtId="0" fontId="2" fillId="0" borderId="2" xfId="0" applyFont="1" applyBorder="1" applyAlignment="1">
      <alignment horizontal="right"/>
    </xf>
    <xf numFmtId="0" fontId="0" fillId="0" borderId="4" xfId="0" applyBorder="1" applyAlignment="1">
      <alignment horizontal="left"/>
    </xf>
    <xf numFmtId="0" fontId="0" fillId="0" borderId="8" xfId="0" applyBorder="1" applyAlignment="1">
      <alignment horizontal="left"/>
    </xf>
    <xf numFmtId="0" fontId="0" fillId="0" borderId="2" xfId="0" applyBorder="1" applyAlignment="1">
      <alignment horizontal="left"/>
    </xf>
    <xf numFmtId="0" fontId="2" fillId="0" borderId="8" xfId="0" applyFont="1" applyBorder="1" applyAlignment="1">
      <alignment horizontal="right"/>
    </xf>
    <xf numFmtId="0" fontId="0" fillId="0" borderId="0" xfId="0" applyAlignment="1">
      <alignment wrapText="1"/>
    </xf>
    <xf numFmtId="0" fontId="0" fillId="0" borderId="1" xfId="0" applyBorder="1"/>
    <xf numFmtId="0" fontId="0" fillId="0" borderId="6" xfId="0" applyBorder="1" applyAlignment="1">
      <alignment vertical="top"/>
    </xf>
    <xf numFmtId="44" fontId="0" fillId="3" borderId="0" xfId="2" applyFont="1" applyFill="1" applyBorder="1" applyAlignment="1">
      <alignment horizontal="left"/>
    </xf>
    <xf numFmtId="10" fontId="2" fillId="3" borderId="0" xfId="3" applyNumberFormat="1" applyFont="1" applyFill="1" applyBorder="1" applyAlignment="1">
      <alignment horizontal="center"/>
    </xf>
    <xf numFmtId="0" fontId="2" fillId="0" borderId="10" xfId="0" applyFont="1" applyBorder="1" applyAlignment="1">
      <alignment horizontal="center" vertical="top"/>
    </xf>
    <xf numFmtId="166" fontId="0" fillId="0" borderId="0" xfId="0" applyNumberFormat="1"/>
    <xf numFmtId="2" fontId="0" fillId="0" borderId="0" xfId="0" applyNumberFormat="1"/>
    <xf numFmtId="0" fontId="0" fillId="0" borderId="0" xfId="0" applyAlignment="1">
      <alignment horizontal="center"/>
    </xf>
    <xf numFmtId="10" fontId="0" fillId="0" borderId="0" xfId="0" applyNumberFormat="1" applyAlignment="1">
      <alignment horizontal="center"/>
    </xf>
    <xf numFmtId="0" fontId="2" fillId="0" borderId="1" xfId="0" applyFont="1" applyBorder="1"/>
    <xf numFmtId="0" fontId="6" fillId="0" borderId="8" xfId="0" applyFont="1" applyBorder="1" applyAlignment="1">
      <alignment horizontal="left" indent="5"/>
    </xf>
    <xf numFmtId="167" fontId="0" fillId="0" borderId="0" xfId="0" applyNumberFormat="1"/>
    <xf numFmtId="0" fontId="0" fillId="0" borderId="8" xfId="0" applyBorder="1" applyAlignment="1">
      <alignment horizontal="center"/>
    </xf>
    <xf numFmtId="2" fontId="0" fillId="2" borderId="0" xfId="0" applyNumberFormat="1" applyFill="1"/>
    <xf numFmtId="0" fontId="6" fillId="0" borderId="0" xfId="0" applyFont="1" applyAlignment="1">
      <alignment horizontal="center"/>
    </xf>
    <xf numFmtId="0" fontId="0" fillId="0" borderId="0" xfId="0"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2</xdr:col>
      <xdr:colOff>1021080</xdr:colOff>
      <xdr:row>4</xdr:row>
      <xdr:rowOff>154305</xdr:rowOff>
    </xdr:to>
    <xdr:pic>
      <xdr:nvPicPr>
        <xdr:cNvPr id="3" name="Picture 2" descr="Logo, company name&#10;&#10;AI-generated content may be incorrect.">
          <a:extLst>
            <a:ext uri="{FF2B5EF4-FFF2-40B4-BE49-F238E27FC236}">
              <a16:creationId xmlns:a16="http://schemas.microsoft.com/office/drawing/2014/main" id="{B1D6A59C-F7B3-4214-AC7E-A23AAC53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57175"/>
          <a:ext cx="1173480" cy="849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77660-9565-43A2-992E-7DBB60F3A9CA}">
  <sheetPr>
    <pageSetUpPr fitToPage="1"/>
  </sheetPr>
  <dimension ref="B7:P82"/>
  <sheetViews>
    <sheetView tabSelected="1" zoomScaleNormal="100" workbookViewId="0">
      <selection activeCell="D26" sqref="D26"/>
    </sheetView>
  </sheetViews>
  <sheetFormatPr defaultRowHeight="14.4" x14ac:dyDescent="0.3"/>
  <cols>
    <col min="1" max="2" width="2.6640625" customWidth="1"/>
    <col min="3" max="3" width="49.5546875" customWidth="1"/>
    <col min="4" max="4" width="29" customWidth="1"/>
    <col min="6" max="6" width="14" customWidth="1"/>
    <col min="7" max="7" width="3" customWidth="1"/>
    <col min="8" max="8" width="4.88671875" customWidth="1"/>
    <col min="9" max="9" width="13.5546875" customWidth="1"/>
    <col min="10" max="10" width="4.88671875" customWidth="1"/>
    <col min="11" max="11" width="72.5546875" customWidth="1"/>
    <col min="12" max="87" width="10.6640625" customWidth="1"/>
  </cols>
  <sheetData>
    <row r="7" spans="2:12" ht="21" x14ac:dyDescent="0.4">
      <c r="B7" s="1" t="s">
        <v>0</v>
      </c>
    </row>
    <row r="8" spans="2:12" ht="21" x14ac:dyDescent="0.4">
      <c r="B8" s="1" t="s">
        <v>41</v>
      </c>
    </row>
    <row r="9" spans="2:12" ht="15" thickBot="1" x14ac:dyDescent="0.35"/>
    <row r="10" spans="2:12" x14ac:dyDescent="0.3">
      <c r="J10" s="47"/>
      <c r="K10" s="2"/>
      <c r="L10" s="3"/>
    </row>
    <row r="11" spans="2:12" ht="15.75" customHeight="1" x14ac:dyDescent="0.3">
      <c r="B11" t="s">
        <v>7</v>
      </c>
      <c r="D11" s="12"/>
      <c r="E11" s="13"/>
      <c r="J11" s="4"/>
      <c r="K11" s="21" t="s">
        <v>10</v>
      </c>
      <c r="L11" s="5"/>
    </row>
    <row r="12" spans="2:12" x14ac:dyDescent="0.3">
      <c r="J12" s="4"/>
      <c r="L12" s="5"/>
    </row>
    <row r="13" spans="2:12" x14ac:dyDescent="0.3">
      <c r="B13" t="s">
        <v>55</v>
      </c>
      <c r="D13" s="15"/>
      <c r="J13" s="4"/>
      <c r="K13" s="62" t="s">
        <v>44</v>
      </c>
      <c r="L13" s="5"/>
    </row>
    <row r="14" spans="2:12" x14ac:dyDescent="0.3">
      <c r="B14" t="s">
        <v>11</v>
      </c>
      <c r="D14" s="14"/>
      <c r="J14" s="4"/>
      <c r="K14" s="62"/>
      <c r="L14" s="5"/>
    </row>
    <row r="15" spans="2:12" x14ac:dyDescent="0.3">
      <c r="B15" t="s">
        <v>12</v>
      </c>
      <c r="D15" s="14"/>
      <c r="J15" s="4"/>
      <c r="K15" s="62"/>
      <c r="L15" s="5"/>
    </row>
    <row r="16" spans="2:12" x14ac:dyDescent="0.3">
      <c r="J16" s="4"/>
      <c r="K16" s="62"/>
      <c r="L16" s="5"/>
    </row>
    <row r="17" spans="2:12" x14ac:dyDescent="0.3">
      <c r="B17" t="s">
        <v>8</v>
      </c>
      <c r="D17" s="16"/>
      <c r="J17" s="4"/>
      <c r="K17" s="62"/>
      <c r="L17" s="5"/>
    </row>
    <row r="18" spans="2:12" x14ac:dyDescent="0.3">
      <c r="J18" s="4"/>
      <c r="K18" s="62"/>
      <c r="L18" s="5"/>
    </row>
    <row r="19" spans="2:12" x14ac:dyDescent="0.3">
      <c r="B19" t="s">
        <v>38</v>
      </c>
      <c r="J19" s="4"/>
      <c r="K19" s="62"/>
      <c r="L19" s="5"/>
    </row>
    <row r="20" spans="2:12" x14ac:dyDescent="0.3">
      <c r="B20" s="21"/>
      <c r="C20" s="22" t="s">
        <v>15</v>
      </c>
      <c r="D20" s="34">
        <v>45658</v>
      </c>
      <c r="J20" s="4"/>
      <c r="L20" s="5"/>
    </row>
    <row r="21" spans="2:12" x14ac:dyDescent="0.3">
      <c r="B21" s="21"/>
      <c r="C21" s="22" t="s">
        <v>16</v>
      </c>
      <c r="D21" s="34">
        <v>46022</v>
      </c>
      <c r="J21" s="4"/>
      <c r="K21" s="11" t="s">
        <v>4</v>
      </c>
      <c r="L21" s="5"/>
    </row>
    <row r="22" spans="2:12" x14ac:dyDescent="0.3">
      <c r="J22" s="4"/>
      <c r="K22" s="62" t="s">
        <v>45</v>
      </c>
      <c r="L22" s="5"/>
    </row>
    <row r="23" spans="2:12" x14ac:dyDescent="0.3">
      <c r="B23" t="s">
        <v>39</v>
      </c>
      <c r="D23" s="33">
        <f>D26</f>
        <v>4.2932128514056214E-2</v>
      </c>
      <c r="E23" t="s">
        <v>40</v>
      </c>
      <c r="J23" s="4"/>
      <c r="K23" s="62"/>
      <c r="L23" s="5"/>
    </row>
    <row r="24" spans="2:12" ht="15" thickBot="1" x14ac:dyDescent="0.35">
      <c r="J24" s="4"/>
      <c r="K24" s="62"/>
      <c r="L24" s="5"/>
    </row>
    <row r="25" spans="2:12" x14ac:dyDescent="0.3">
      <c r="B25" s="56" t="s">
        <v>14</v>
      </c>
      <c r="C25" s="2"/>
      <c r="D25" s="24" t="s">
        <v>17</v>
      </c>
      <c r="E25" s="2"/>
      <c r="F25" s="3"/>
      <c r="J25" s="4"/>
      <c r="K25" s="62" t="s">
        <v>46</v>
      </c>
      <c r="L25" s="5"/>
    </row>
    <row r="26" spans="2:12" x14ac:dyDescent="0.3">
      <c r="B26" s="4"/>
      <c r="C26" s="54" t="s">
        <v>74</v>
      </c>
      <c r="D26" s="55">
        <f>'10YUST2025'!E271</f>
        <v>4.2932128514056214E-2</v>
      </c>
      <c r="E26" s="26"/>
      <c r="F26" s="5"/>
      <c r="J26" s="4"/>
      <c r="K26" s="62"/>
      <c r="L26" s="5"/>
    </row>
    <row r="27" spans="2:12" x14ac:dyDescent="0.3">
      <c r="B27" s="4"/>
      <c r="C27" s="61"/>
      <c r="D27" s="54"/>
      <c r="F27" s="5"/>
      <c r="J27" s="4"/>
      <c r="K27" s="62"/>
      <c r="L27" s="5"/>
    </row>
    <row r="28" spans="2:12" x14ac:dyDescent="0.3">
      <c r="B28" s="4"/>
      <c r="C28" s="61" t="s">
        <v>75</v>
      </c>
      <c r="D28" s="54"/>
      <c r="F28" s="5"/>
      <c r="J28" s="4"/>
      <c r="L28" s="5"/>
    </row>
    <row r="29" spans="2:12" ht="15" thickBot="1" x14ac:dyDescent="0.35">
      <c r="B29" s="7"/>
      <c r="C29" s="57" t="s">
        <v>73</v>
      </c>
      <c r="D29" s="59"/>
      <c r="E29" s="8"/>
      <c r="F29" s="9"/>
      <c r="J29" s="4"/>
      <c r="K29" s="6"/>
      <c r="L29" s="5"/>
    </row>
    <row r="30" spans="2:12" x14ac:dyDescent="0.3">
      <c r="C30" s="54"/>
      <c r="D30" s="54"/>
      <c r="J30" s="4"/>
      <c r="K30" t="s">
        <v>1</v>
      </c>
      <c r="L30" s="5"/>
    </row>
    <row r="31" spans="2:12" ht="6.75" customHeight="1" x14ac:dyDescent="0.3">
      <c r="C31" s="54"/>
      <c r="D31" s="54"/>
      <c r="J31" s="4"/>
      <c r="L31" s="5"/>
    </row>
    <row r="32" spans="2:12" x14ac:dyDescent="0.3">
      <c r="J32" s="4"/>
      <c r="K32" s="48"/>
      <c r="L32" s="5"/>
    </row>
    <row r="33" spans="2:16" x14ac:dyDescent="0.3">
      <c r="D33" s="23"/>
      <c r="J33" s="4"/>
      <c r="K33" t="s">
        <v>2</v>
      </c>
      <c r="L33" s="5"/>
      <c r="M33" s="11"/>
      <c r="N33" s="11"/>
      <c r="O33" s="11"/>
      <c r="P33" s="11"/>
    </row>
    <row r="34" spans="2:16" x14ac:dyDescent="0.3">
      <c r="D34" s="23"/>
      <c r="J34" s="4"/>
      <c r="K34" s="6"/>
      <c r="L34" s="5"/>
      <c r="M34" s="11"/>
      <c r="N34" s="11"/>
      <c r="O34" s="11"/>
      <c r="P34" s="11"/>
    </row>
    <row r="35" spans="2:16" x14ac:dyDescent="0.3">
      <c r="D35" s="23"/>
      <c r="J35" s="4"/>
      <c r="K35" t="s">
        <v>3</v>
      </c>
      <c r="L35" s="5"/>
    </row>
    <row r="36" spans="2:16" ht="15" thickBot="1" x14ac:dyDescent="0.35">
      <c r="D36" s="23"/>
      <c r="J36" s="7"/>
      <c r="K36" s="8"/>
      <c r="L36" s="9"/>
    </row>
    <row r="37" spans="2:16" ht="15" customHeight="1" x14ac:dyDescent="0.3">
      <c r="B37" s="21" t="s">
        <v>19</v>
      </c>
      <c r="L37" s="19"/>
    </row>
    <row r="38" spans="2:16" ht="15" customHeight="1" x14ac:dyDescent="0.3">
      <c r="L38" s="19"/>
    </row>
    <row r="39" spans="2:16" ht="15" customHeight="1" x14ac:dyDescent="0.3">
      <c r="C39" s="11" t="s">
        <v>5</v>
      </c>
      <c r="L39" s="19"/>
    </row>
    <row r="40" spans="2:16" ht="15" customHeight="1" x14ac:dyDescent="0.3">
      <c r="C40" t="s">
        <v>47</v>
      </c>
      <c r="K40" s="19"/>
      <c r="L40" s="19"/>
    </row>
    <row r="41" spans="2:16" ht="15" customHeight="1" x14ac:dyDescent="0.3">
      <c r="C41" t="s">
        <v>6</v>
      </c>
      <c r="L41" s="19"/>
    </row>
    <row r="42" spans="2:16" ht="15" customHeight="1" x14ac:dyDescent="0.3">
      <c r="C42" t="s">
        <v>9</v>
      </c>
      <c r="L42" s="19"/>
    </row>
    <row r="43" spans="2:16" ht="15" customHeight="1" thickBot="1" x14ac:dyDescent="0.35">
      <c r="L43" s="19"/>
    </row>
    <row r="44" spans="2:16" ht="15" customHeight="1" x14ac:dyDescent="0.3">
      <c r="C44" s="17" t="s">
        <v>27</v>
      </c>
      <c r="D44" s="36"/>
      <c r="E44" s="2"/>
      <c r="F44" s="2"/>
      <c r="G44" s="2"/>
      <c r="H44" s="2"/>
      <c r="I44" s="2"/>
      <c r="J44" s="2"/>
      <c r="K44" s="3"/>
      <c r="L44" s="19"/>
    </row>
    <row r="45" spans="2:16" ht="15" customHeight="1" x14ac:dyDescent="0.3">
      <c r="C45" s="4"/>
      <c r="D45" s="23"/>
      <c r="K45" s="5"/>
      <c r="L45" s="19"/>
    </row>
    <row r="46" spans="2:16" ht="15" customHeight="1" x14ac:dyDescent="0.3">
      <c r="C46" s="4" t="s">
        <v>18</v>
      </c>
      <c r="D46" s="25">
        <f>D23+0.03</f>
        <v>7.2932128514056213E-2</v>
      </c>
      <c r="E46" t="s">
        <v>48</v>
      </c>
      <c r="K46" s="5"/>
      <c r="L46" s="19"/>
    </row>
    <row r="47" spans="2:16" ht="15" customHeight="1" thickBot="1" x14ac:dyDescent="0.35">
      <c r="C47" s="7"/>
      <c r="D47" s="8"/>
      <c r="E47" s="8"/>
      <c r="F47" s="8"/>
      <c r="G47" s="8"/>
      <c r="H47" s="8"/>
      <c r="I47" s="8"/>
      <c r="J47" s="8"/>
      <c r="K47" s="9"/>
      <c r="L47" s="19"/>
    </row>
    <row r="48" spans="2:16" ht="15" customHeight="1" thickBot="1" x14ac:dyDescent="0.35">
      <c r="L48" s="19"/>
    </row>
    <row r="49" spans="3:12" ht="15" customHeight="1" x14ac:dyDescent="0.3">
      <c r="C49" s="17" t="s">
        <v>23</v>
      </c>
      <c r="D49" s="2"/>
      <c r="E49" s="2"/>
      <c r="F49" s="2"/>
      <c r="G49" s="2"/>
      <c r="H49" s="2"/>
      <c r="I49" s="2"/>
      <c r="J49" s="2"/>
      <c r="K49" s="3"/>
      <c r="L49" s="19"/>
    </row>
    <row r="50" spans="3:12" ht="15" customHeight="1" x14ac:dyDescent="0.3">
      <c r="C50" s="10"/>
      <c r="K50" s="5"/>
      <c r="L50" s="19"/>
    </row>
    <row r="51" spans="3:12" ht="15" customHeight="1" x14ac:dyDescent="0.3">
      <c r="C51" s="4" t="s">
        <v>28</v>
      </c>
      <c r="D51" s="29">
        <v>0</v>
      </c>
      <c r="E51" t="s">
        <v>56</v>
      </c>
      <c r="K51" s="5"/>
      <c r="L51" s="19"/>
    </row>
    <row r="52" spans="3:12" ht="15" customHeight="1" x14ac:dyDescent="0.3">
      <c r="C52" s="4" t="s">
        <v>29</v>
      </c>
      <c r="D52" s="29">
        <v>0</v>
      </c>
      <c r="E52" t="s">
        <v>56</v>
      </c>
      <c r="K52" s="5"/>
      <c r="L52" s="19"/>
    </row>
    <row r="53" spans="3:12" ht="15" customHeight="1" x14ac:dyDescent="0.3">
      <c r="C53" s="4" t="s">
        <v>30</v>
      </c>
      <c r="D53" s="29">
        <v>0</v>
      </c>
      <c r="E53" t="s">
        <v>56</v>
      </c>
      <c r="K53" s="5"/>
      <c r="L53" s="19"/>
    </row>
    <row r="54" spans="3:12" ht="15" customHeight="1" x14ac:dyDescent="0.3">
      <c r="C54" s="4" t="s">
        <v>31</v>
      </c>
      <c r="D54" s="29">
        <v>0</v>
      </c>
      <c r="E54" t="s">
        <v>58</v>
      </c>
      <c r="K54" s="5"/>
      <c r="L54" s="19"/>
    </row>
    <row r="55" spans="3:12" ht="15" customHeight="1" x14ac:dyDescent="0.3">
      <c r="C55" s="4" t="s">
        <v>57</v>
      </c>
      <c r="D55" s="30">
        <v>0</v>
      </c>
      <c r="E55" t="s">
        <v>56</v>
      </c>
      <c r="K55" s="5"/>
      <c r="L55" s="19"/>
    </row>
    <row r="56" spans="3:12" ht="15" customHeight="1" x14ac:dyDescent="0.3">
      <c r="C56" s="37" t="s">
        <v>13</v>
      </c>
      <c r="D56" s="27">
        <f>D51+D52+D53+D54-D55</f>
        <v>0</v>
      </c>
      <c r="K56" s="5"/>
      <c r="L56" s="19"/>
    </row>
    <row r="57" spans="3:12" ht="15" customHeight="1" thickBot="1" x14ac:dyDescent="0.35">
      <c r="C57" s="38"/>
      <c r="D57" s="39"/>
      <c r="E57" s="8"/>
      <c r="F57" s="8"/>
      <c r="G57" s="8"/>
      <c r="H57" s="8"/>
      <c r="I57" s="8"/>
      <c r="J57" s="8"/>
      <c r="K57" s="9"/>
      <c r="L57" s="19"/>
    </row>
    <row r="58" spans="3:12" ht="15" customHeight="1" thickBot="1" x14ac:dyDescent="0.35">
      <c r="C58" s="20"/>
      <c r="D58" s="20"/>
      <c r="L58" s="19"/>
    </row>
    <row r="59" spans="3:12" ht="15" customHeight="1" x14ac:dyDescent="0.3">
      <c r="C59" s="40" t="s">
        <v>24</v>
      </c>
      <c r="D59" s="41"/>
      <c r="E59" s="2"/>
      <c r="F59" s="2"/>
      <c r="G59" s="2"/>
      <c r="H59" s="2"/>
      <c r="I59" s="2"/>
      <c r="J59" s="2"/>
      <c r="K59" s="3"/>
      <c r="L59" s="19"/>
    </row>
    <row r="60" spans="3:12" ht="15" customHeight="1" x14ac:dyDescent="0.3">
      <c r="C60" s="37"/>
      <c r="D60" s="20"/>
      <c r="K60" s="5"/>
      <c r="L60" s="19"/>
    </row>
    <row r="61" spans="3:12" ht="15" customHeight="1" x14ac:dyDescent="0.3">
      <c r="C61" s="42" t="s">
        <v>32</v>
      </c>
      <c r="D61" s="18">
        <f>D56</f>
        <v>0</v>
      </c>
      <c r="E61" t="s">
        <v>59</v>
      </c>
      <c r="K61" s="5"/>
      <c r="L61" s="19"/>
    </row>
    <row r="62" spans="3:12" ht="15" customHeight="1" x14ac:dyDescent="0.3">
      <c r="C62" s="42" t="s">
        <v>33</v>
      </c>
      <c r="D62" s="28">
        <f>D46</f>
        <v>7.2932128514056213E-2</v>
      </c>
      <c r="E62" t="s">
        <v>60</v>
      </c>
      <c r="K62" s="5"/>
      <c r="L62" s="19"/>
    </row>
    <row r="63" spans="3:12" ht="15" customHeight="1" x14ac:dyDescent="0.3">
      <c r="C63" s="37" t="s">
        <v>54</v>
      </c>
      <c r="D63" s="27">
        <f>D61*D62</f>
        <v>0</v>
      </c>
      <c r="E63" s="26" t="s">
        <v>20</v>
      </c>
      <c r="K63" s="5"/>
      <c r="L63" s="19"/>
    </row>
    <row r="64" spans="3:12" ht="15" customHeight="1" thickBot="1" x14ac:dyDescent="0.35">
      <c r="C64" s="38"/>
      <c r="D64" s="39"/>
      <c r="E64" s="43"/>
      <c r="F64" s="8"/>
      <c r="G64" s="8"/>
      <c r="H64" s="8"/>
      <c r="I64" s="8"/>
      <c r="J64" s="8"/>
      <c r="K64" s="9"/>
      <c r="L64" s="19"/>
    </row>
    <row r="65" spans="3:12" ht="15" customHeight="1" thickBot="1" x14ac:dyDescent="0.35">
      <c r="C65" s="20"/>
      <c r="D65" s="35"/>
      <c r="E65" s="26"/>
      <c r="L65" s="19"/>
    </row>
    <row r="66" spans="3:12" ht="15" customHeight="1" x14ac:dyDescent="0.3">
      <c r="C66" s="40" t="s">
        <v>25</v>
      </c>
      <c r="D66" s="41"/>
      <c r="E66" s="44"/>
      <c r="F66" s="2"/>
      <c r="G66" s="2"/>
      <c r="H66" s="2"/>
      <c r="I66" s="2"/>
      <c r="J66" s="2"/>
      <c r="K66" s="3"/>
      <c r="L66" s="19"/>
    </row>
    <row r="67" spans="3:12" ht="15" customHeight="1" x14ac:dyDescent="0.3">
      <c r="C67" s="37"/>
      <c r="D67" s="20"/>
      <c r="E67" s="26"/>
      <c r="I67" s="11" t="s">
        <v>49</v>
      </c>
      <c r="K67" s="5"/>
      <c r="L67" s="19"/>
    </row>
    <row r="68" spans="3:12" ht="15" customHeight="1" x14ac:dyDescent="0.3">
      <c r="C68" s="42" t="s">
        <v>69</v>
      </c>
      <c r="D68" s="29">
        <v>0</v>
      </c>
      <c r="E68" s="26" t="s">
        <v>51</v>
      </c>
      <c r="I68" s="49" t="e">
        <f>D68/D15/12</f>
        <v>#DIV/0!</v>
      </c>
      <c r="K68" s="5" t="s">
        <v>56</v>
      </c>
      <c r="L68" s="19"/>
    </row>
    <row r="69" spans="3:12" ht="15" customHeight="1" x14ac:dyDescent="0.3">
      <c r="C69" s="42" t="s">
        <v>70</v>
      </c>
      <c r="D69" s="29">
        <v>0</v>
      </c>
      <c r="E69" s="26" t="s">
        <v>51</v>
      </c>
      <c r="I69" s="49" t="e">
        <f>D69/D15/12</f>
        <v>#DIV/0!</v>
      </c>
      <c r="K69" s="5" t="s">
        <v>56</v>
      </c>
      <c r="L69" s="19"/>
    </row>
    <row r="70" spans="3:12" ht="15" customHeight="1" x14ac:dyDescent="0.3">
      <c r="C70" s="42" t="s">
        <v>50</v>
      </c>
      <c r="D70" s="18">
        <f>-(D69+D68)*0.1</f>
        <v>0</v>
      </c>
      <c r="E70" s="26" t="s">
        <v>53</v>
      </c>
      <c r="K70" s="5"/>
      <c r="L70" s="19"/>
    </row>
    <row r="71" spans="3:12" ht="15" customHeight="1" x14ac:dyDescent="0.3">
      <c r="C71" s="42" t="s">
        <v>34</v>
      </c>
      <c r="D71" s="31">
        <f>D69+D68+D70</f>
        <v>0</v>
      </c>
      <c r="E71" s="26"/>
      <c r="I71" s="11" t="s">
        <v>52</v>
      </c>
      <c r="K71" s="5"/>
      <c r="L71" s="19"/>
    </row>
    <row r="72" spans="3:12" ht="15" customHeight="1" x14ac:dyDescent="0.3">
      <c r="C72" s="42" t="s">
        <v>71</v>
      </c>
      <c r="D72" s="30">
        <v>0</v>
      </c>
      <c r="E72" s="26"/>
      <c r="I72" s="49" t="e">
        <f>D72/D15</f>
        <v>#DIV/0!</v>
      </c>
      <c r="K72" s="5" t="s">
        <v>56</v>
      </c>
      <c r="L72" s="19"/>
    </row>
    <row r="73" spans="3:12" ht="15" customHeight="1" x14ac:dyDescent="0.3">
      <c r="C73" s="37" t="s">
        <v>21</v>
      </c>
      <c r="D73" s="27">
        <f>D71-D72</f>
        <v>0</v>
      </c>
      <c r="E73" s="26"/>
      <c r="K73" s="5"/>
      <c r="L73" s="19"/>
    </row>
    <row r="74" spans="3:12" ht="15" customHeight="1" thickBot="1" x14ac:dyDescent="0.35">
      <c r="C74" s="38"/>
      <c r="D74" s="39"/>
      <c r="E74" s="43"/>
      <c r="F74" s="8"/>
      <c r="G74" s="8"/>
      <c r="H74" s="8"/>
      <c r="I74" s="8"/>
      <c r="J74" s="8"/>
      <c r="K74" s="9"/>
      <c r="L74" s="19"/>
    </row>
    <row r="75" spans="3:12" ht="15" customHeight="1" thickBot="1" x14ac:dyDescent="0.35">
      <c r="C75" s="20"/>
      <c r="D75" s="20"/>
      <c r="E75" s="26"/>
      <c r="L75" s="19"/>
    </row>
    <row r="76" spans="3:12" ht="15" customHeight="1" x14ac:dyDescent="0.3">
      <c r="C76" s="40" t="s">
        <v>26</v>
      </c>
      <c r="D76" s="41"/>
      <c r="E76" s="44"/>
      <c r="F76" s="2"/>
      <c r="G76" s="2"/>
      <c r="H76" s="2"/>
      <c r="I76" s="2"/>
      <c r="J76" s="2"/>
      <c r="K76" s="3"/>
      <c r="L76" s="19"/>
    </row>
    <row r="77" spans="3:12" ht="15" customHeight="1" x14ac:dyDescent="0.3">
      <c r="C77" s="42" t="s">
        <v>35</v>
      </c>
      <c r="D77" s="18">
        <f>D63</f>
        <v>0</v>
      </c>
      <c r="E77" s="26" t="s">
        <v>36</v>
      </c>
      <c r="K77" s="5"/>
      <c r="L77" s="19"/>
    </row>
    <row r="78" spans="3:12" ht="15" customHeight="1" x14ac:dyDescent="0.3">
      <c r="C78" s="42" t="s">
        <v>42</v>
      </c>
      <c r="D78" s="18">
        <f>D73</f>
        <v>0</v>
      </c>
      <c r="E78" s="26" t="s">
        <v>37</v>
      </c>
      <c r="K78" s="5"/>
      <c r="L78" s="19"/>
    </row>
    <row r="79" spans="3:12" ht="15" customHeight="1" x14ac:dyDescent="0.3">
      <c r="C79" s="42" t="s">
        <v>43</v>
      </c>
      <c r="D79" s="32" t="str">
        <f>IF((D77&gt;D78),"Yes","No")</f>
        <v>No</v>
      </c>
      <c r="E79" s="26"/>
      <c r="K79" s="5"/>
      <c r="L79" s="19"/>
    </row>
    <row r="80" spans="3:12" ht="15" customHeight="1" x14ac:dyDescent="0.3">
      <c r="C80" s="37" t="s">
        <v>22</v>
      </c>
      <c r="D80" s="50" t="str">
        <f>IF((D79="Yes"),((D77-D78)/D68),"NA")</f>
        <v>NA</v>
      </c>
      <c r="E80" s="26"/>
      <c r="K80" s="5"/>
      <c r="L80" s="19"/>
    </row>
    <row r="81" spans="3:11" ht="15" thickBot="1" x14ac:dyDescent="0.35">
      <c r="C81" s="38"/>
      <c r="D81" s="45"/>
      <c r="E81" s="43"/>
      <c r="F81" s="8"/>
      <c r="G81" s="8"/>
      <c r="H81" s="8"/>
      <c r="I81" s="8"/>
      <c r="J81" s="8"/>
      <c r="K81" s="9"/>
    </row>
    <row r="82" spans="3:11" x14ac:dyDescent="0.3">
      <c r="C82" s="20"/>
      <c r="D82" s="20"/>
      <c r="E82" s="26"/>
    </row>
  </sheetData>
  <mergeCells count="3">
    <mergeCell ref="K13:K19"/>
    <mergeCell ref="K22:K24"/>
    <mergeCell ref="K25:K27"/>
  </mergeCells>
  <pageMargins left="0.7" right="0.7" top="0.75" bottom="0.75" header="0.3" footer="0.3"/>
  <pageSetup scale="41" fitToHeight="0" orientation="portrait" r:id="rId1"/>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DAE4-C1B2-4155-996A-93993D44F4C2}">
  <dimension ref="A1:G271"/>
  <sheetViews>
    <sheetView workbookViewId="0">
      <selection activeCell="A6" sqref="A6"/>
    </sheetView>
  </sheetViews>
  <sheetFormatPr defaultRowHeight="14.4" x14ac:dyDescent="0.3"/>
  <cols>
    <col min="1" max="1" width="59.88671875" style="46" customWidth="1"/>
    <col min="2" max="2" width="48.109375" customWidth="1"/>
    <col min="3" max="3" width="25" customWidth="1"/>
    <col min="4" max="4" width="16.6640625" bestFit="1" customWidth="1"/>
    <col min="5" max="5" width="13.88671875" customWidth="1"/>
  </cols>
  <sheetData>
    <row r="1" spans="1:5" x14ac:dyDescent="0.3">
      <c r="A1" s="46" t="s">
        <v>61</v>
      </c>
    </row>
    <row r="2" spans="1:5" x14ac:dyDescent="0.3">
      <c r="A2" s="46" t="s">
        <v>62</v>
      </c>
    </row>
    <row r="3" spans="1:5" x14ac:dyDescent="0.3">
      <c r="A3" s="46" t="s">
        <v>63</v>
      </c>
    </row>
    <row r="4" spans="1:5" x14ac:dyDescent="0.3">
      <c r="A4" s="46" t="s">
        <v>64</v>
      </c>
    </row>
    <row r="5" spans="1:5" ht="28.8" x14ac:dyDescent="0.3">
      <c r="A5" s="46" t="s">
        <v>65</v>
      </c>
    </row>
    <row r="8" spans="1:5" ht="43.2" x14ac:dyDescent="0.3">
      <c r="A8" s="46" t="s">
        <v>66</v>
      </c>
      <c r="B8" s="46" t="s">
        <v>67</v>
      </c>
      <c r="C8" t="s">
        <v>72</v>
      </c>
      <c r="D8" s="51" t="s">
        <v>68</v>
      </c>
      <c r="E8" s="51" t="s">
        <v>66</v>
      </c>
    </row>
    <row r="9" spans="1:5" x14ac:dyDescent="0.3">
      <c r="D9" s="52">
        <v>45659</v>
      </c>
      <c r="E9" s="53">
        <v>4.57</v>
      </c>
    </row>
    <row r="10" spans="1:5" x14ac:dyDescent="0.3">
      <c r="D10" s="52">
        <v>45660</v>
      </c>
      <c r="E10" s="53">
        <v>4.5999999999999996</v>
      </c>
    </row>
    <row r="11" spans="1:5" x14ac:dyDescent="0.3">
      <c r="D11" s="52">
        <v>45663</v>
      </c>
      <c r="E11" s="53">
        <v>4.62</v>
      </c>
    </row>
    <row r="12" spans="1:5" x14ac:dyDescent="0.3">
      <c r="D12" s="52">
        <v>45664</v>
      </c>
      <c r="E12" s="53">
        <v>4.67</v>
      </c>
    </row>
    <row r="13" spans="1:5" x14ac:dyDescent="0.3">
      <c r="D13" s="52">
        <v>45665</v>
      </c>
      <c r="E13" s="53">
        <v>4.67</v>
      </c>
    </row>
    <row r="14" spans="1:5" x14ac:dyDescent="0.3">
      <c r="D14" s="52">
        <v>45666</v>
      </c>
      <c r="E14" s="53">
        <v>4.68</v>
      </c>
    </row>
    <row r="15" spans="1:5" x14ac:dyDescent="0.3">
      <c r="D15" s="52">
        <v>45667</v>
      </c>
      <c r="E15" s="53">
        <v>4.7699999999999996</v>
      </c>
    </row>
    <row r="16" spans="1:5" x14ac:dyDescent="0.3">
      <c r="D16" s="52">
        <v>45670</v>
      </c>
      <c r="E16" s="53">
        <v>4.79</v>
      </c>
    </row>
    <row r="17" spans="4:5" x14ac:dyDescent="0.3">
      <c r="D17" s="52">
        <v>45671</v>
      </c>
      <c r="E17" s="53">
        <v>4.78</v>
      </c>
    </row>
    <row r="18" spans="4:5" x14ac:dyDescent="0.3">
      <c r="D18" s="52">
        <v>45672</v>
      </c>
      <c r="E18" s="53">
        <v>4.66</v>
      </c>
    </row>
    <row r="19" spans="4:5" x14ac:dyDescent="0.3">
      <c r="D19" s="52">
        <v>45673</v>
      </c>
      <c r="E19" s="53">
        <v>4.6100000000000003</v>
      </c>
    </row>
    <row r="20" spans="4:5" x14ac:dyDescent="0.3">
      <c r="D20" s="52">
        <v>45674</v>
      </c>
      <c r="E20" s="53">
        <v>4.6100000000000003</v>
      </c>
    </row>
    <row r="21" spans="4:5" x14ac:dyDescent="0.3">
      <c r="D21" s="52">
        <v>45677</v>
      </c>
      <c r="E21" s="53"/>
    </row>
    <row r="22" spans="4:5" x14ac:dyDescent="0.3">
      <c r="D22" s="52">
        <v>45678</v>
      </c>
      <c r="E22" s="53">
        <v>4.57</v>
      </c>
    </row>
    <row r="23" spans="4:5" x14ac:dyDescent="0.3">
      <c r="D23" s="52">
        <v>45679</v>
      </c>
      <c r="E23" s="53">
        <v>4.5999999999999996</v>
      </c>
    </row>
    <row r="24" spans="4:5" x14ac:dyDescent="0.3">
      <c r="D24" s="52">
        <v>45680</v>
      </c>
      <c r="E24" s="53">
        <v>4.6500000000000004</v>
      </c>
    </row>
    <row r="25" spans="4:5" x14ac:dyDescent="0.3">
      <c r="D25" s="52">
        <v>45681</v>
      </c>
      <c r="E25" s="53">
        <v>4.63</v>
      </c>
    </row>
    <row r="26" spans="4:5" x14ac:dyDescent="0.3">
      <c r="D26" s="52">
        <v>45684</v>
      </c>
      <c r="E26" s="53">
        <v>4.53</v>
      </c>
    </row>
    <row r="27" spans="4:5" x14ac:dyDescent="0.3">
      <c r="D27" s="52">
        <v>45685</v>
      </c>
      <c r="E27" s="53">
        <v>4.55</v>
      </c>
    </row>
    <row r="28" spans="4:5" x14ac:dyDescent="0.3">
      <c r="D28" s="52">
        <v>45686</v>
      </c>
      <c r="E28" s="53">
        <v>4.55</v>
      </c>
    </row>
    <row r="29" spans="4:5" x14ac:dyDescent="0.3">
      <c r="D29" s="52">
        <v>45687</v>
      </c>
      <c r="E29" s="53">
        <v>4.5199999999999996</v>
      </c>
    </row>
    <row r="30" spans="4:5" x14ac:dyDescent="0.3">
      <c r="D30" s="52">
        <v>45688</v>
      </c>
      <c r="E30" s="53">
        <v>4.58</v>
      </c>
    </row>
    <row r="31" spans="4:5" x14ac:dyDescent="0.3">
      <c r="D31" s="52">
        <v>45691</v>
      </c>
      <c r="E31" s="53">
        <v>4.54</v>
      </c>
    </row>
    <row r="32" spans="4:5" x14ac:dyDescent="0.3">
      <c r="D32" s="52">
        <v>45692</v>
      </c>
      <c r="E32" s="53">
        <v>4.5199999999999996</v>
      </c>
    </row>
    <row r="33" spans="4:5" x14ac:dyDescent="0.3">
      <c r="D33" s="52">
        <v>45693</v>
      </c>
      <c r="E33" s="53">
        <v>4.43</v>
      </c>
    </row>
    <row r="34" spans="4:5" x14ac:dyDescent="0.3">
      <c r="D34" s="52">
        <v>45694</v>
      </c>
      <c r="E34" s="53">
        <v>4.45</v>
      </c>
    </row>
    <row r="35" spans="4:5" x14ac:dyDescent="0.3">
      <c r="D35" s="52">
        <v>45695</v>
      </c>
      <c r="E35" s="53">
        <v>4.49</v>
      </c>
    </row>
    <row r="36" spans="4:5" x14ac:dyDescent="0.3">
      <c r="D36" s="52">
        <v>45698</v>
      </c>
      <c r="E36" s="53">
        <v>4.51</v>
      </c>
    </row>
    <row r="37" spans="4:5" x14ac:dyDescent="0.3">
      <c r="D37" s="52">
        <v>45699</v>
      </c>
      <c r="E37" s="53">
        <v>4.54</v>
      </c>
    </row>
    <row r="38" spans="4:5" x14ac:dyDescent="0.3">
      <c r="D38" s="52">
        <v>45700</v>
      </c>
      <c r="E38" s="53">
        <v>4.62</v>
      </c>
    </row>
    <row r="39" spans="4:5" x14ac:dyDescent="0.3">
      <c r="D39" s="52">
        <v>45701</v>
      </c>
      <c r="E39" s="53">
        <v>4.5199999999999996</v>
      </c>
    </row>
    <row r="40" spans="4:5" x14ac:dyDescent="0.3">
      <c r="D40" s="52">
        <v>45702</v>
      </c>
      <c r="E40" s="53">
        <v>4.47</v>
      </c>
    </row>
    <row r="41" spans="4:5" x14ac:dyDescent="0.3">
      <c r="D41" s="52">
        <v>45705</v>
      </c>
      <c r="E41" s="53"/>
    </row>
    <row r="42" spans="4:5" x14ac:dyDescent="0.3">
      <c r="D42" s="52">
        <v>45706</v>
      </c>
      <c r="E42" s="53">
        <v>4.55</v>
      </c>
    </row>
    <row r="43" spans="4:5" x14ac:dyDescent="0.3">
      <c r="D43" s="52">
        <v>45707</v>
      </c>
      <c r="E43" s="53">
        <v>4.53</v>
      </c>
    </row>
    <row r="44" spans="4:5" x14ac:dyDescent="0.3">
      <c r="D44" s="52">
        <v>45708</v>
      </c>
      <c r="E44" s="53">
        <v>4.5</v>
      </c>
    </row>
    <row r="45" spans="4:5" x14ac:dyDescent="0.3">
      <c r="D45" s="52">
        <v>45709</v>
      </c>
      <c r="E45" s="53">
        <v>4.42</v>
      </c>
    </row>
    <row r="46" spans="4:5" x14ac:dyDescent="0.3">
      <c r="D46" s="52">
        <v>45712</v>
      </c>
      <c r="E46" s="53">
        <v>4.4000000000000004</v>
      </c>
    </row>
    <row r="47" spans="4:5" x14ac:dyDescent="0.3">
      <c r="D47" s="52">
        <v>45713</v>
      </c>
      <c r="E47" s="53">
        <v>4.3</v>
      </c>
    </row>
    <row r="48" spans="4:5" x14ac:dyDescent="0.3">
      <c r="D48" s="52">
        <v>45714</v>
      </c>
      <c r="E48" s="53">
        <v>4.25</v>
      </c>
    </row>
    <row r="49" spans="4:5" x14ac:dyDescent="0.3">
      <c r="D49" s="52">
        <v>45715</v>
      </c>
      <c r="E49" s="53">
        <v>4.29</v>
      </c>
    </row>
    <row r="50" spans="4:5" x14ac:dyDescent="0.3">
      <c r="D50" s="52">
        <v>45716</v>
      </c>
      <c r="E50" s="53">
        <v>4.24</v>
      </c>
    </row>
    <row r="51" spans="4:5" x14ac:dyDescent="0.3">
      <c r="D51" s="52">
        <v>45719</v>
      </c>
      <c r="E51" s="53">
        <v>4.16</v>
      </c>
    </row>
    <row r="52" spans="4:5" x14ac:dyDescent="0.3">
      <c r="D52" s="52">
        <v>45720</v>
      </c>
      <c r="E52" s="53">
        <v>4.22</v>
      </c>
    </row>
    <row r="53" spans="4:5" x14ac:dyDescent="0.3">
      <c r="D53" s="52">
        <v>45721</v>
      </c>
      <c r="E53" s="53">
        <v>4.28</v>
      </c>
    </row>
    <row r="54" spans="4:5" x14ac:dyDescent="0.3">
      <c r="D54" s="52">
        <v>45722</v>
      </c>
      <c r="E54" s="53">
        <v>4.29</v>
      </c>
    </row>
    <row r="55" spans="4:5" x14ac:dyDescent="0.3">
      <c r="D55" s="52">
        <v>45723</v>
      </c>
      <c r="E55" s="53">
        <v>4.32</v>
      </c>
    </row>
    <row r="56" spans="4:5" x14ac:dyDescent="0.3">
      <c r="D56" s="52">
        <v>45726</v>
      </c>
      <c r="E56" s="53">
        <v>4.22</v>
      </c>
    </row>
    <row r="57" spans="4:5" x14ac:dyDescent="0.3">
      <c r="D57" s="52">
        <v>45727</v>
      </c>
      <c r="E57" s="53">
        <v>4.28</v>
      </c>
    </row>
    <row r="58" spans="4:5" x14ac:dyDescent="0.3">
      <c r="D58" s="52">
        <v>45728</v>
      </c>
      <c r="E58" s="53">
        <v>4.32</v>
      </c>
    </row>
    <row r="59" spans="4:5" x14ac:dyDescent="0.3">
      <c r="D59" s="52">
        <v>45729</v>
      </c>
      <c r="E59" s="53">
        <v>4.2699999999999996</v>
      </c>
    </row>
    <row r="60" spans="4:5" x14ac:dyDescent="0.3">
      <c r="D60" s="52">
        <v>45730</v>
      </c>
      <c r="E60" s="53">
        <v>4.3099999999999996</v>
      </c>
    </row>
    <row r="61" spans="4:5" x14ac:dyDescent="0.3">
      <c r="D61" s="52">
        <v>45733</v>
      </c>
      <c r="E61" s="53">
        <v>4.3099999999999996</v>
      </c>
    </row>
    <row r="62" spans="4:5" x14ac:dyDescent="0.3">
      <c r="D62" s="52">
        <v>45734</v>
      </c>
      <c r="E62" s="53">
        <v>4.29</v>
      </c>
    </row>
    <row r="63" spans="4:5" x14ac:dyDescent="0.3">
      <c r="D63" s="52">
        <v>45735</v>
      </c>
      <c r="E63" s="53">
        <v>4.25</v>
      </c>
    </row>
    <row r="64" spans="4:5" x14ac:dyDescent="0.3">
      <c r="D64" s="52">
        <v>45736</v>
      </c>
      <c r="E64" s="53">
        <v>4.24</v>
      </c>
    </row>
    <row r="65" spans="4:5" x14ac:dyDescent="0.3">
      <c r="D65" s="52">
        <v>45737</v>
      </c>
      <c r="E65" s="53">
        <v>4.25</v>
      </c>
    </row>
    <row r="66" spans="4:5" x14ac:dyDescent="0.3">
      <c r="D66" s="52">
        <v>45740</v>
      </c>
      <c r="E66" s="53">
        <v>4.34</v>
      </c>
    </row>
    <row r="67" spans="4:5" x14ac:dyDescent="0.3">
      <c r="D67" s="52">
        <v>45741</v>
      </c>
      <c r="E67" s="53">
        <v>4.3099999999999996</v>
      </c>
    </row>
    <row r="68" spans="4:5" x14ac:dyDescent="0.3">
      <c r="D68" s="52">
        <v>45742</v>
      </c>
      <c r="E68" s="53">
        <v>4.3499999999999996</v>
      </c>
    </row>
    <row r="69" spans="4:5" x14ac:dyDescent="0.3">
      <c r="D69" s="52">
        <v>45743</v>
      </c>
      <c r="E69" s="53">
        <v>4.38</v>
      </c>
    </row>
    <row r="70" spans="4:5" x14ac:dyDescent="0.3">
      <c r="D70" s="52">
        <v>45744</v>
      </c>
      <c r="E70" s="53">
        <v>4.2699999999999996</v>
      </c>
    </row>
    <row r="71" spans="4:5" x14ac:dyDescent="0.3">
      <c r="D71" s="52">
        <v>45747</v>
      </c>
      <c r="E71" s="53">
        <v>4.2300000000000004</v>
      </c>
    </row>
    <row r="72" spans="4:5" x14ac:dyDescent="0.3">
      <c r="D72" s="52">
        <v>45748</v>
      </c>
      <c r="E72" s="53">
        <v>4.17</v>
      </c>
    </row>
    <row r="73" spans="4:5" x14ac:dyDescent="0.3">
      <c r="D73" s="52">
        <v>45749</v>
      </c>
      <c r="E73" s="53">
        <v>4.2</v>
      </c>
    </row>
    <row r="74" spans="4:5" x14ac:dyDescent="0.3">
      <c r="D74" s="52">
        <v>45750</v>
      </c>
      <c r="E74" s="53">
        <v>4.0599999999999996</v>
      </c>
    </row>
    <row r="75" spans="4:5" x14ac:dyDescent="0.3">
      <c r="D75" s="52">
        <v>45751</v>
      </c>
      <c r="E75" s="53">
        <v>4.01</v>
      </c>
    </row>
    <row r="76" spans="4:5" x14ac:dyDescent="0.3">
      <c r="D76" s="52">
        <v>45754</v>
      </c>
      <c r="E76" s="53">
        <v>4.1500000000000004</v>
      </c>
    </row>
    <row r="77" spans="4:5" x14ac:dyDescent="0.3">
      <c r="D77" s="52">
        <v>45755</v>
      </c>
      <c r="E77" s="53">
        <v>4.26</v>
      </c>
    </row>
    <row r="78" spans="4:5" x14ac:dyDescent="0.3">
      <c r="D78" s="52">
        <v>45756</v>
      </c>
      <c r="E78" s="53">
        <v>4.34</v>
      </c>
    </row>
    <row r="79" spans="4:5" x14ac:dyDescent="0.3">
      <c r="D79" s="52">
        <v>45757</v>
      </c>
      <c r="E79" s="53">
        <v>4.4000000000000004</v>
      </c>
    </row>
    <row r="80" spans="4:5" x14ac:dyDescent="0.3">
      <c r="D80" s="52">
        <v>45758</v>
      </c>
      <c r="E80" s="53">
        <v>4.4800000000000004</v>
      </c>
    </row>
    <row r="81" spans="4:5" x14ac:dyDescent="0.3">
      <c r="D81" s="52">
        <v>45761</v>
      </c>
      <c r="E81" s="53">
        <v>4.38</v>
      </c>
    </row>
    <row r="82" spans="4:5" x14ac:dyDescent="0.3">
      <c r="D82" s="52">
        <v>45762</v>
      </c>
      <c r="E82" s="53">
        <v>4.3499999999999996</v>
      </c>
    </row>
    <row r="83" spans="4:5" x14ac:dyDescent="0.3">
      <c r="D83" s="52">
        <v>45763</v>
      </c>
      <c r="E83" s="53">
        <v>4.29</v>
      </c>
    </row>
    <row r="84" spans="4:5" x14ac:dyDescent="0.3">
      <c r="D84" s="52">
        <v>45764</v>
      </c>
      <c r="E84" s="53">
        <v>4.34</v>
      </c>
    </row>
    <row r="85" spans="4:5" x14ac:dyDescent="0.3">
      <c r="D85" s="52">
        <v>45765</v>
      </c>
      <c r="E85" s="53"/>
    </row>
    <row r="86" spans="4:5" x14ac:dyDescent="0.3">
      <c r="D86" s="52">
        <v>45768</v>
      </c>
      <c r="E86" s="53">
        <v>4.42</v>
      </c>
    </row>
    <row r="87" spans="4:5" x14ac:dyDescent="0.3">
      <c r="D87" s="52">
        <v>45769</v>
      </c>
      <c r="E87" s="53">
        <v>4.41</v>
      </c>
    </row>
    <row r="88" spans="4:5" x14ac:dyDescent="0.3">
      <c r="D88" s="52">
        <v>45770</v>
      </c>
      <c r="E88" s="53">
        <v>4.4000000000000004</v>
      </c>
    </row>
    <row r="89" spans="4:5" x14ac:dyDescent="0.3">
      <c r="D89" s="52">
        <v>45771</v>
      </c>
      <c r="E89" s="53">
        <v>4.32</v>
      </c>
    </row>
    <row r="90" spans="4:5" x14ac:dyDescent="0.3">
      <c r="D90" s="52">
        <v>45772</v>
      </c>
      <c r="E90" s="53">
        <v>4.29</v>
      </c>
    </row>
    <row r="91" spans="4:5" x14ac:dyDescent="0.3">
      <c r="D91" s="52">
        <v>45775</v>
      </c>
      <c r="E91" s="53">
        <v>4.2300000000000004</v>
      </c>
    </row>
    <row r="92" spans="4:5" x14ac:dyDescent="0.3">
      <c r="D92" s="52">
        <v>45776</v>
      </c>
      <c r="E92" s="53">
        <v>4.1900000000000004</v>
      </c>
    </row>
    <row r="93" spans="4:5" x14ac:dyDescent="0.3">
      <c r="D93" s="52">
        <v>45777</v>
      </c>
      <c r="E93" s="53">
        <v>4.17</v>
      </c>
    </row>
    <row r="94" spans="4:5" x14ac:dyDescent="0.3">
      <c r="D94" s="52">
        <v>45778</v>
      </c>
      <c r="E94" s="53">
        <v>4.25</v>
      </c>
    </row>
    <row r="95" spans="4:5" x14ac:dyDescent="0.3">
      <c r="D95" s="52">
        <v>45779</v>
      </c>
      <c r="E95" s="53">
        <v>4.33</v>
      </c>
    </row>
    <row r="96" spans="4:5" x14ac:dyDescent="0.3">
      <c r="D96" s="52">
        <v>45782</v>
      </c>
      <c r="E96" s="53">
        <v>4.3600000000000003</v>
      </c>
    </row>
    <row r="97" spans="4:5" x14ac:dyDescent="0.3">
      <c r="D97" s="52">
        <v>45783</v>
      </c>
      <c r="E97" s="53">
        <v>4.3</v>
      </c>
    </row>
    <row r="98" spans="4:5" x14ac:dyDescent="0.3">
      <c r="D98" s="52">
        <v>45784</v>
      </c>
      <c r="E98" s="53">
        <v>4.26</v>
      </c>
    </row>
    <row r="99" spans="4:5" x14ac:dyDescent="0.3">
      <c r="D99" s="52">
        <v>45785</v>
      </c>
      <c r="E99" s="53">
        <v>4.37</v>
      </c>
    </row>
    <row r="100" spans="4:5" x14ac:dyDescent="0.3">
      <c r="D100" s="52">
        <v>45786</v>
      </c>
      <c r="E100" s="53">
        <v>4.37</v>
      </c>
    </row>
    <row r="101" spans="4:5" x14ac:dyDescent="0.3">
      <c r="D101" s="52">
        <v>45789</v>
      </c>
      <c r="E101" s="53">
        <v>4.45</v>
      </c>
    </row>
    <row r="102" spans="4:5" x14ac:dyDescent="0.3">
      <c r="D102" s="52">
        <v>45790</v>
      </c>
      <c r="E102" s="53">
        <v>4.49</v>
      </c>
    </row>
    <row r="103" spans="4:5" x14ac:dyDescent="0.3">
      <c r="D103" s="52">
        <v>45791</v>
      </c>
      <c r="E103" s="53">
        <v>4.53</v>
      </c>
    </row>
    <row r="104" spans="4:5" x14ac:dyDescent="0.3">
      <c r="D104" s="52">
        <v>45792</v>
      </c>
      <c r="E104" s="53">
        <v>4.45</v>
      </c>
    </row>
    <row r="105" spans="4:5" x14ac:dyDescent="0.3">
      <c r="D105" s="52">
        <v>45793</v>
      </c>
      <c r="E105" s="53">
        <v>4.43</v>
      </c>
    </row>
    <row r="106" spans="4:5" x14ac:dyDescent="0.3">
      <c r="D106" s="52">
        <v>45796</v>
      </c>
      <c r="E106" s="53">
        <v>4.46</v>
      </c>
    </row>
    <row r="107" spans="4:5" x14ac:dyDescent="0.3">
      <c r="D107" s="52">
        <v>45797</v>
      </c>
      <c r="E107" s="53">
        <v>4.4800000000000004</v>
      </c>
    </row>
    <row r="108" spans="4:5" x14ac:dyDescent="0.3">
      <c r="D108" s="52">
        <v>45798</v>
      </c>
      <c r="E108" s="53">
        <v>4.58</v>
      </c>
    </row>
    <row r="109" spans="4:5" x14ac:dyDescent="0.3">
      <c r="D109" s="52">
        <v>45799</v>
      </c>
      <c r="E109" s="53">
        <v>4.54</v>
      </c>
    </row>
    <row r="110" spans="4:5" x14ac:dyDescent="0.3">
      <c r="D110" s="52">
        <v>45800</v>
      </c>
      <c r="E110" s="53">
        <v>4.51</v>
      </c>
    </row>
    <row r="111" spans="4:5" x14ac:dyDescent="0.3">
      <c r="D111" s="52">
        <v>45803</v>
      </c>
      <c r="E111" s="53"/>
    </row>
    <row r="112" spans="4:5" x14ac:dyDescent="0.3">
      <c r="D112" s="52">
        <v>45804</v>
      </c>
      <c r="E112" s="53">
        <v>4.43</v>
      </c>
    </row>
    <row r="113" spans="4:5" x14ac:dyDescent="0.3">
      <c r="D113" s="52">
        <v>45805</v>
      </c>
      <c r="E113" s="53">
        <v>4.47</v>
      </c>
    </row>
    <row r="114" spans="4:5" x14ac:dyDescent="0.3">
      <c r="D114" s="52">
        <v>45806</v>
      </c>
      <c r="E114" s="53">
        <v>4.43</v>
      </c>
    </row>
    <row r="115" spans="4:5" x14ac:dyDescent="0.3">
      <c r="D115" s="52">
        <v>45807</v>
      </c>
      <c r="E115" s="53">
        <v>4.41</v>
      </c>
    </row>
    <row r="116" spans="4:5" x14ac:dyDescent="0.3">
      <c r="D116" s="52">
        <v>45810</v>
      </c>
      <c r="E116" s="53">
        <v>4.46</v>
      </c>
    </row>
    <row r="117" spans="4:5" x14ac:dyDescent="0.3">
      <c r="D117" s="52">
        <v>45811</v>
      </c>
      <c r="E117" s="53">
        <v>4.46</v>
      </c>
    </row>
    <row r="118" spans="4:5" x14ac:dyDescent="0.3">
      <c r="D118" s="52">
        <v>45812</v>
      </c>
      <c r="E118" s="53">
        <v>4.37</v>
      </c>
    </row>
    <row r="119" spans="4:5" x14ac:dyDescent="0.3">
      <c r="D119" s="52">
        <v>45813</v>
      </c>
      <c r="E119" s="53">
        <v>4.4000000000000004</v>
      </c>
    </row>
    <row r="120" spans="4:5" x14ac:dyDescent="0.3">
      <c r="D120" s="52">
        <v>45814</v>
      </c>
      <c r="E120" s="53">
        <v>4.51</v>
      </c>
    </row>
    <row r="121" spans="4:5" x14ac:dyDescent="0.3">
      <c r="D121" s="52">
        <v>45817</v>
      </c>
      <c r="E121" s="53">
        <v>4.49</v>
      </c>
    </row>
    <row r="122" spans="4:5" x14ac:dyDescent="0.3">
      <c r="D122" s="52">
        <v>45818</v>
      </c>
      <c r="E122" s="53">
        <v>4.47</v>
      </c>
    </row>
    <row r="123" spans="4:5" x14ac:dyDescent="0.3">
      <c r="D123" s="52">
        <v>45819</v>
      </c>
      <c r="E123" s="53">
        <v>4.41</v>
      </c>
    </row>
    <row r="124" spans="4:5" x14ac:dyDescent="0.3">
      <c r="D124" s="52">
        <v>45820</v>
      </c>
      <c r="E124" s="53">
        <v>4.3600000000000003</v>
      </c>
    </row>
    <row r="125" spans="4:5" x14ac:dyDescent="0.3">
      <c r="D125" s="52">
        <v>45821</v>
      </c>
      <c r="E125" s="53">
        <v>4.41</v>
      </c>
    </row>
    <row r="126" spans="4:5" x14ac:dyDescent="0.3">
      <c r="D126" s="52">
        <v>45824</v>
      </c>
      <c r="E126" s="53">
        <v>4.46</v>
      </c>
    </row>
    <row r="127" spans="4:5" x14ac:dyDescent="0.3">
      <c r="D127" s="52">
        <v>45825</v>
      </c>
      <c r="E127" s="53">
        <v>4.3899999999999997</v>
      </c>
    </row>
    <row r="128" spans="4:5" x14ac:dyDescent="0.3">
      <c r="D128" s="52">
        <v>45826</v>
      </c>
      <c r="E128" s="53">
        <v>4.38</v>
      </c>
    </row>
    <row r="129" spans="4:5" x14ac:dyDescent="0.3">
      <c r="D129" s="52">
        <v>45827</v>
      </c>
      <c r="E129" s="53"/>
    </row>
    <row r="130" spans="4:5" x14ac:dyDescent="0.3">
      <c r="D130" s="52">
        <v>45828</v>
      </c>
      <c r="E130" s="53">
        <v>4.38</v>
      </c>
    </row>
    <row r="131" spans="4:5" x14ac:dyDescent="0.3">
      <c r="D131" s="52">
        <v>45831</v>
      </c>
      <c r="E131" s="53">
        <v>4.34</v>
      </c>
    </row>
    <row r="132" spans="4:5" x14ac:dyDescent="0.3">
      <c r="D132" s="52">
        <v>45832</v>
      </c>
      <c r="E132" s="53">
        <v>4.3</v>
      </c>
    </row>
    <row r="133" spans="4:5" x14ac:dyDescent="0.3">
      <c r="D133" s="52">
        <v>45833</v>
      </c>
      <c r="E133" s="53">
        <v>4.29</v>
      </c>
    </row>
    <row r="134" spans="4:5" x14ac:dyDescent="0.3">
      <c r="D134" s="52">
        <v>45834</v>
      </c>
      <c r="E134" s="53">
        <v>4.26</v>
      </c>
    </row>
    <row r="135" spans="4:5" x14ac:dyDescent="0.3">
      <c r="D135" s="52">
        <v>45835</v>
      </c>
      <c r="E135" s="53">
        <v>4.29</v>
      </c>
    </row>
    <row r="136" spans="4:5" x14ac:dyDescent="0.3">
      <c r="D136" s="52">
        <v>45838</v>
      </c>
      <c r="E136" s="53">
        <v>4.24</v>
      </c>
    </row>
    <row r="137" spans="4:5" x14ac:dyDescent="0.3">
      <c r="D137" s="52">
        <v>45839</v>
      </c>
      <c r="E137" s="53">
        <v>4.26</v>
      </c>
    </row>
    <row r="138" spans="4:5" x14ac:dyDescent="0.3">
      <c r="D138" s="52">
        <v>45840</v>
      </c>
      <c r="E138" s="53">
        <v>4.3</v>
      </c>
    </row>
    <row r="139" spans="4:5" x14ac:dyDescent="0.3">
      <c r="D139" s="52">
        <v>45841</v>
      </c>
      <c r="E139" s="53">
        <v>4.3499999999999996</v>
      </c>
    </row>
    <row r="140" spans="4:5" x14ac:dyDescent="0.3">
      <c r="D140" s="52">
        <v>45842</v>
      </c>
      <c r="E140" s="53"/>
    </row>
    <row r="141" spans="4:5" x14ac:dyDescent="0.3">
      <c r="D141" s="52">
        <v>45845</v>
      </c>
      <c r="E141" s="53">
        <v>4.4000000000000004</v>
      </c>
    </row>
    <row r="142" spans="4:5" x14ac:dyDescent="0.3">
      <c r="D142" s="52">
        <v>45846</v>
      </c>
      <c r="E142" s="53">
        <v>4.42</v>
      </c>
    </row>
    <row r="143" spans="4:5" x14ac:dyDescent="0.3">
      <c r="D143" s="52">
        <v>45847</v>
      </c>
      <c r="E143" s="53">
        <v>4.34</v>
      </c>
    </row>
    <row r="144" spans="4:5" x14ac:dyDescent="0.3">
      <c r="D144" s="52">
        <v>45848</v>
      </c>
      <c r="E144" s="53">
        <v>4.3499999999999996</v>
      </c>
    </row>
    <row r="145" spans="4:5" x14ac:dyDescent="0.3">
      <c r="D145" s="52">
        <v>45849</v>
      </c>
      <c r="E145" s="53">
        <v>4.43</v>
      </c>
    </row>
    <row r="146" spans="4:5" x14ac:dyDescent="0.3">
      <c r="D146" s="52">
        <v>45852</v>
      </c>
      <c r="E146" s="53">
        <v>4.43</v>
      </c>
    </row>
    <row r="147" spans="4:5" x14ac:dyDescent="0.3">
      <c r="D147" s="52">
        <v>45853</v>
      </c>
      <c r="E147" s="53">
        <v>4.5</v>
      </c>
    </row>
    <row r="148" spans="4:5" x14ac:dyDescent="0.3">
      <c r="D148" s="52">
        <v>45854</v>
      </c>
      <c r="E148" s="53">
        <v>4.46</v>
      </c>
    </row>
    <row r="149" spans="4:5" x14ac:dyDescent="0.3">
      <c r="D149" s="52">
        <v>45855</v>
      </c>
      <c r="E149" s="53">
        <v>4.47</v>
      </c>
    </row>
    <row r="150" spans="4:5" x14ac:dyDescent="0.3">
      <c r="D150" s="52">
        <v>45856</v>
      </c>
      <c r="E150" s="53">
        <v>4.4400000000000004</v>
      </c>
    </row>
    <row r="151" spans="4:5" x14ac:dyDescent="0.3">
      <c r="D151" s="52">
        <v>45859</v>
      </c>
      <c r="E151" s="53">
        <v>4.38</v>
      </c>
    </row>
    <row r="152" spans="4:5" x14ac:dyDescent="0.3">
      <c r="D152" s="52">
        <v>45860</v>
      </c>
      <c r="E152" s="53">
        <v>4.3499999999999996</v>
      </c>
    </row>
    <row r="153" spans="4:5" x14ac:dyDescent="0.3">
      <c r="D153" s="52">
        <v>45861</v>
      </c>
      <c r="E153" s="53">
        <v>4.4000000000000004</v>
      </c>
    </row>
    <row r="154" spans="4:5" x14ac:dyDescent="0.3">
      <c r="D154" s="52">
        <v>45862</v>
      </c>
      <c r="E154" s="53">
        <v>4.43</v>
      </c>
    </row>
    <row r="155" spans="4:5" x14ac:dyDescent="0.3">
      <c r="D155" s="52">
        <v>45863</v>
      </c>
      <c r="E155" s="53">
        <v>4.4000000000000004</v>
      </c>
    </row>
    <row r="156" spans="4:5" x14ac:dyDescent="0.3">
      <c r="D156" s="52">
        <v>45866</v>
      </c>
      <c r="E156" s="53">
        <v>4.42</v>
      </c>
    </row>
    <row r="157" spans="4:5" x14ac:dyDescent="0.3">
      <c r="D157" s="52">
        <v>45867</v>
      </c>
      <c r="E157" s="53">
        <v>4.34</v>
      </c>
    </row>
    <row r="158" spans="4:5" x14ac:dyDescent="0.3">
      <c r="D158" s="52">
        <v>45868</v>
      </c>
      <c r="E158" s="53">
        <v>4.38</v>
      </c>
    </row>
    <row r="159" spans="4:5" x14ac:dyDescent="0.3">
      <c r="D159" s="52">
        <v>45869</v>
      </c>
      <c r="E159" s="53">
        <v>4.37</v>
      </c>
    </row>
    <row r="160" spans="4:5" x14ac:dyDescent="0.3">
      <c r="D160" s="52">
        <v>45870</v>
      </c>
      <c r="E160" s="53">
        <v>4.2300000000000004</v>
      </c>
    </row>
    <row r="161" spans="4:5" x14ac:dyDescent="0.3">
      <c r="D161" s="52">
        <v>45873</v>
      </c>
      <c r="E161" s="53">
        <v>4.22</v>
      </c>
    </row>
    <row r="162" spans="4:5" x14ac:dyDescent="0.3">
      <c r="D162" s="52">
        <v>45874</v>
      </c>
      <c r="E162" s="53">
        <v>4.22</v>
      </c>
    </row>
    <row r="163" spans="4:5" x14ac:dyDescent="0.3">
      <c r="D163" s="52">
        <v>45875</v>
      </c>
      <c r="E163" s="53">
        <v>4.22</v>
      </c>
    </row>
    <row r="164" spans="4:5" x14ac:dyDescent="0.3">
      <c r="D164" s="52">
        <v>45876</v>
      </c>
      <c r="E164" s="53">
        <v>4.2300000000000004</v>
      </c>
    </row>
    <row r="165" spans="4:5" x14ac:dyDescent="0.3">
      <c r="D165" s="52">
        <v>45877</v>
      </c>
      <c r="E165" s="53">
        <v>4.2699999999999996</v>
      </c>
    </row>
    <row r="166" spans="4:5" x14ac:dyDescent="0.3">
      <c r="D166" s="52">
        <v>45880</v>
      </c>
      <c r="E166" s="53">
        <v>4.2699999999999996</v>
      </c>
    </row>
    <row r="167" spans="4:5" x14ac:dyDescent="0.3">
      <c r="D167" s="52">
        <v>45881</v>
      </c>
      <c r="E167" s="53">
        <v>4.29</v>
      </c>
    </row>
    <row r="168" spans="4:5" x14ac:dyDescent="0.3">
      <c r="D168" s="52">
        <v>45882</v>
      </c>
      <c r="E168" s="53">
        <v>4.24</v>
      </c>
    </row>
    <row r="169" spans="4:5" x14ac:dyDescent="0.3">
      <c r="D169" s="52">
        <v>45883</v>
      </c>
      <c r="E169" s="53">
        <v>4.29</v>
      </c>
    </row>
    <row r="170" spans="4:5" x14ac:dyDescent="0.3">
      <c r="D170" s="52">
        <v>45884</v>
      </c>
      <c r="E170" s="53">
        <v>4.33</v>
      </c>
    </row>
    <row r="171" spans="4:5" x14ac:dyDescent="0.3">
      <c r="D171" s="52">
        <v>45887</v>
      </c>
      <c r="E171" s="53">
        <v>4.34</v>
      </c>
    </row>
    <row r="172" spans="4:5" x14ac:dyDescent="0.3">
      <c r="D172" s="52">
        <v>45888</v>
      </c>
      <c r="E172" s="53">
        <v>4.3</v>
      </c>
    </row>
    <row r="173" spans="4:5" x14ac:dyDescent="0.3">
      <c r="D173" s="52">
        <v>45889</v>
      </c>
      <c r="E173" s="53">
        <v>4.29</v>
      </c>
    </row>
    <row r="174" spans="4:5" x14ac:dyDescent="0.3">
      <c r="D174" s="52">
        <v>45890</v>
      </c>
      <c r="E174" s="53">
        <v>4.33</v>
      </c>
    </row>
    <row r="175" spans="4:5" x14ac:dyDescent="0.3">
      <c r="D175" s="52">
        <v>45891</v>
      </c>
      <c r="E175" s="53">
        <v>4.26</v>
      </c>
    </row>
    <row r="176" spans="4:5" x14ac:dyDescent="0.3">
      <c r="D176" s="52">
        <v>45894</v>
      </c>
      <c r="E176" s="53">
        <v>4.28</v>
      </c>
    </row>
    <row r="177" spans="4:5" x14ac:dyDescent="0.3">
      <c r="D177" s="52">
        <v>45895</v>
      </c>
      <c r="E177" s="53">
        <v>4.26</v>
      </c>
    </row>
    <row r="178" spans="4:5" x14ac:dyDescent="0.3">
      <c r="D178" s="52">
        <v>45896</v>
      </c>
      <c r="E178" s="53">
        <v>4.24</v>
      </c>
    </row>
    <row r="179" spans="4:5" x14ac:dyDescent="0.3">
      <c r="D179" s="52">
        <v>45897</v>
      </c>
      <c r="E179" s="53">
        <v>4.22</v>
      </c>
    </row>
    <row r="180" spans="4:5" x14ac:dyDescent="0.3">
      <c r="D180" s="52">
        <v>45898</v>
      </c>
      <c r="E180" s="53">
        <v>4.2300000000000004</v>
      </c>
    </row>
    <row r="181" spans="4:5" x14ac:dyDescent="0.3">
      <c r="D181" s="52">
        <v>45901</v>
      </c>
      <c r="E181" s="53"/>
    </row>
    <row r="182" spans="4:5" x14ac:dyDescent="0.3">
      <c r="D182" s="52">
        <v>45902</v>
      </c>
      <c r="E182" s="53">
        <v>4.28</v>
      </c>
    </row>
    <row r="183" spans="4:5" x14ac:dyDescent="0.3">
      <c r="D183" s="52">
        <v>45903</v>
      </c>
      <c r="E183" s="53">
        <v>4.22</v>
      </c>
    </row>
    <row r="184" spans="4:5" x14ac:dyDescent="0.3">
      <c r="D184" s="52">
        <v>45904</v>
      </c>
      <c r="E184" s="53">
        <v>4.17</v>
      </c>
    </row>
    <row r="185" spans="4:5" x14ac:dyDescent="0.3">
      <c r="D185" s="52">
        <v>45905</v>
      </c>
      <c r="E185" s="53">
        <v>4.0999999999999996</v>
      </c>
    </row>
    <row r="186" spans="4:5" x14ac:dyDescent="0.3">
      <c r="D186" s="52">
        <v>45908</v>
      </c>
      <c r="E186" s="53">
        <v>4.05</v>
      </c>
    </row>
    <row r="187" spans="4:5" x14ac:dyDescent="0.3">
      <c r="D187" s="52">
        <v>45909</v>
      </c>
      <c r="E187" s="53">
        <v>4.08</v>
      </c>
    </row>
    <row r="188" spans="4:5" x14ac:dyDescent="0.3">
      <c r="D188" s="52">
        <v>45910</v>
      </c>
      <c r="E188" s="53">
        <v>4.04</v>
      </c>
    </row>
    <row r="189" spans="4:5" x14ac:dyDescent="0.3">
      <c r="D189" s="52">
        <v>45911</v>
      </c>
      <c r="E189" s="53">
        <v>4.01</v>
      </c>
    </row>
    <row r="190" spans="4:5" x14ac:dyDescent="0.3">
      <c r="D190" s="52">
        <v>45912</v>
      </c>
      <c r="E190" s="53">
        <v>4.0599999999999996</v>
      </c>
    </row>
    <row r="191" spans="4:5" x14ac:dyDescent="0.3">
      <c r="D191" s="52">
        <v>45915</v>
      </c>
      <c r="E191" s="53">
        <v>4.05</v>
      </c>
    </row>
    <row r="192" spans="4:5" x14ac:dyDescent="0.3">
      <c r="D192" s="52">
        <v>45916</v>
      </c>
      <c r="E192" s="53">
        <v>4.04</v>
      </c>
    </row>
    <row r="193" spans="4:5" x14ac:dyDescent="0.3">
      <c r="D193" s="52">
        <v>45917</v>
      </c>
      <c r="E193" s="53">
        <v>4.0599999999999996</v>
      </c>
    </row>
    <row r="194" spans="4:5" x14ac:dyDescent="0.3">
      <c r="D194" s="52">
        <v>45918</v>
      </c>
      <c r="E194" s="53">
        <v>4.1100000000000003</v>
      </c>
    </row>
    <row r="195" spans="4:5" x14ac:dyDescent="0.3">
      <c r="D195" s="52">
        <v>45919</v>
      </c>
      <c r="E195" s="53">
        <v>4.1399999999999997</v>
      </c>
    </row>
    <row r="196" spans="4:5" x14ac:dyDescent="0.3">
      <c r="D196" s="52">
        <v>45922</v>
      </c>
      <c r="E196" s="53">
        <v>4.1500000000000004</v>
      </c>
    </row>
    <row r="197" spans="4:5" x14ac:dyDescent="0.3">
      <c r="D197" s="52">
        <v>45923</v>
      </c>
      <c r="E197" s="53">
        <v>4.12</v>
      </c>
    </row>
    <row r="198" spans="4:5" x14ac:dyDescent="0.3">
      <c r="D198" s="52">
        <v>45924</v>
      </c>
      <c r="E198" s="53">
        <v>4.16</v>
      </c>
    </row>
    <row r="199" spans="4:5" x14ac:dyDescent="0.3">
      <c r="D199" s="52">
        <v>45925</v>
      </c>
      <c r="E199" s="53">
        <v>4.18</v>
      </c>
    </row>
    <row r="200" spans="4:5" x14ac:dyDescent="0.3">
      <c r="D200" s="52">
        <v>45926</v>
      </c>
      <c r="E200" s="53">
        <v>4.2</v>
      </c>
    </row>
    <row r="201" spans="4:5" x14ac:dyDescent="0.3">
      <c r="D201" s="52">
        <v>45929</v>
      </c>
      <c r="E201" s="53">
        <v>4.1500000000000004</v>
      </c>
    </row>
    <row r="202" spans="4:5" x14ac:dyDescent="0.3">
      <c r="D202" s="52">
        <v>45930</v>
      </c>
      <c r="E202" s="53">
        <v>4.16</v>
      </c>
    </row>
    <row r="203" spans="4:5" x14ac:dyDescent="0.3">
      <c r="D203" s="52">
        <v>45931</v>
      </c>
      <c r="E203" s="53">
        <v>4.12</v>
      </c>
    </row>
    <row r="204" spans="4:5" x14ac:dyDescent="0.3">
      <c r="D204" s="52">
        <v>45932</v>
      </c>
      <c r="E204" s="53">
        <v>4.0999999999999996</v>
      </c>
    </row>
    <row r="205" spans="4:5" x14ac:dyDescent="0.3">
      <c r="D205" s="52">
        <v>45933</v>
      </c>
      <c r="E205" s="53">
        <v>4.13</v>
      </c>
    </row>
    <row r="206" spans="4:5" x14ac:dyDescent="0.3">
      <c r="D206" s="52">
        <v>45936</v>
      </c>
      <c r="E206" s="53">
        <v>4.18</v>
      </c>
    </row>
    <row r="207" spans="4:5" x14ac:dyDescent="0.3">
      <c r="D207" s="52">
        <v>45937</v>
      </c>
      <c r="E207" s="53">
        <v>4.1399999999999997</v>
      </c>
    </row>
    <row r="208" spans="4:5" x14ac:dyDescent="0.3">
      <c r="D208" s="52">
        <v>45938</v>
      </c>
      <c r="E208" s="53">
        <v>4.13</v>
      </c>
    </row>
    <row r="209" spans="4:5" x14ac:dyDescent="0.3">
      <c r="D209" s="52">
        <v>45939</v>
      </c>
      <c r="E209" s="53">
        <v>4.1399999999999997</v>
      </c>
    </row>
    <row r="210" spans="4:5" x14ac:dyDescent="0.3">
      <c r="D210" s="52">
        <v>45940</v>
      </c>
      <c r="E210" s="53">
        <v>4.05</v>
      </c>
    </row>
    <row r="211" spans="4:5" x14ac:dyDescent="0.3">
      <c r="D211" s="52">
        <v>45943</v>
      </c>
      <c r="E211" s="53"/>
    </row>
    <row r="212" spans="4:5" x14ac:dyDescent="0.3">
      <c r="D212" s="52">
        <v>45944</v>
      </c>
      <c r="E212" s="53">
        <v>4.03</v>
      </c>
    </row>
    <row r="213" spans="4:5" x14ac:dyDescent="0.3">
      <c r="D213" s="52">
        <v>45945</v>
      </c>
      <c r="E213" s="53">
        <v>4.05</v>
      </c>
    </row>
    <row r="214" spans="4:5" x14ac:dyDescent="0.3">
      <c r="D214" s="52">
        <v>45946</v>
      </c>
      <c r="E214" s="53">
        <v>3.99</v>
      </c>
    </row>
    <row r="215" spans="4:5" x14ac:dyDescent="0.3">
      <c r="D215" s="52">
        <v>45947</v>
      </c>
      <c r="E215" s="53">
        <v>4.0199999999999996</v>
      </c>
    </row>
    <row r="216" spans="4:5" x14ac:dyDescent="0.3">
      <c r="D216" s="52">
        <v>45950</v>
      </c>
      <c r="E216" s="53">
        <v>4</v>
      </c>
    </row>
    <row r="217" spans="4:5" x14ac:dyDescent="0.3">
      <c r="D217" s="52">
        <v>45951</v>
      </c>
      <c r="E217" s="53">
        <v>3.98</v>
      </c>
    </row>
    <row r="218" spans="4:5" x14ac:dyDescent="0.3">
      <c r="D218" s="52">
        <v>45952</v>
      </c>
      <c r="E218" s="53">
        <v>3.97</v>
      </c>
    </row>
    <row r="219" spans="4:5" x14ac:dyDescent="0.3">
      <c r="D219" s="52">
        <v>45953</v>
      </c>
      <c r="E219" s="53">
        <v>4.01</v>
      </c>
    </row>
    <row r="220" spans="4:5" x14ac:dyDescent="0.3">
      <c r="D220" s="52">
        <v>45954</v>
      </c>
      <c r="E220" s="53">
        <v>4.0199999999999996</v>
      </c>
    </row>
    <row r="221" spans="4:5" x14ac:dyDescent="0.3">
      <c r="D221" s="52">
        <v>45957</v>
      </c>
      <c r="E221" s="53">
        <v>4.01</v>
      </c>
    </row>
    <row r="222" spans="4:5" x14ac:dyDescent="0.3">
      <c r="D222" s="52">
        <v>45958</v>
      </c>
      <c r="E222" s="53">
        <v>3.99</v>
      </c>
    </row>
    <row r="223" spans="4:5" x14ac:dyDescent="0.3">
      <c r="D223" s="52">
        <v>45959</v>
      </c>
      <c r="E223" s="53">
        <v>4.08</v>
      </c>
    </row>
    <row r="224" spans="4:5" x14ac:dyDescent="0.3">
      <c r="D224" s="52">
        <v>45960</v>
      </c>
      <c r="E224" s="53">
        <v>4.1100000000000003</v>
      </c>
    </row>
    <row r="225" spans="4:5" x14ac:dyDescent="0.3">
      <c r="D225" s="52">
        <v>45961</v>
      </c>
      <c r="E225" s="53">
        <v>4.1100000000000003</v>
      </c>
    </row>
    <row r="226" spans="4:5" x14ac:dyDescent="0.3">
      <c r="D226" s="52">
        <v>45964</v>
      </c>
      <c r="E226" s="53">
        <v>4.13</v>
      </c>
    </row>
    <row r="227" spans="4:5" x14ac:dyDescent="0.3">
      <c r="D227" s="52">
        <v>45965</v>
      </c>
      <c r="E227" s="53">
        <v>4.0999999999999996</v>
      </c>
    </row>
    <row r="228" spans="4:5" x14ac:dyDescent="0.3">
      <c r="D228" s="52">
        <v>45966</v>
      </c>
      <c r="E228" s="53">
        <v>4.17</v>
      </c>
    </row>
    <row r="229" spans="4:5" x14ac:dyDescent="0.3">
      <c r="D229" s="52">
        <v>45967</v>
      </c>
      <c r="E229" s="53">
        <v>4.1100000000000003</v>
      </c>
    </row>
    <row r="230" spans="4:5" x14ac:dyDescent="0.3">
      <c r="D230" s="52">
        <v>45968</v>
      </c>
      <c r="E230" s="53">
        <v>4.1100000000000003</v>
      </c>
    </row>
    <row r="231" spans="4:5" x14ac:dyDescent="0.3">
      <c r="D231" s="52">
        <v>45971</v>
      </c>
      <c r="E231" s="53">
        <v>4.13</v>
      </c>
    </row>
    <row r="232" spans="4:5" x14ac:dyDescent="0.3">
      <c r="D232" s="52">
        <v>45972</v>
      </c>
      <c r="E232" s="53"/>
    </row>
    <row r="233" spans="4:5" x14ac:dyDescent="0.3">
      <c r="D233" s="52">
        <v>45973</v>
      </c>
      <c r="E233" s="53">
        <v>4.08</v>
      </c>
    </row>
    <row r="234" spans="4:5" x14ac:dyDescent="0.3">
      <c r="D234" s="52">
        <v>45974</v>
      </c>
      <c r="E234" s="53">
        <v>4.1100000000000003</v>
      </c>
    </row>
    <row r="235" spans="4:5" x14ac:dyDescent="0.3">
      <c r="D235" s="52">
        <v>45975</v>
      </c>
      <c r="E235" s="53">
        <v>4.1399999999999997</v>
      </c>
    </row>
    <row r="236" spans="4:5" x14ac:dyDescent="0.3">
      <c r="D236" s="52">
        <v>45978</v>
      </c>
      <c r="E236" s="53">
        <v>4.13</v>
      </c>
    </row>
    <row r="237" spans="4:5" x14ac:dyDescent="0.3">
      <c r="D237" s="52">
        <v>45979</v>
      </c>
      <c r="E237" s="53">
        <v>4.12</v>
      </c>
    </row>
    <row r="238" spans="4:5" x14ac:dyDescent="0.3">
      <c r="D238" s="52">
        <v>45980</v>
      </c>
      <c r="E238" s="53">
        <v>4.13</v>
      </c>
    </row>
    <row r="239" spans="4:5" x14ac:dyDescent="0.3">
      <c r="D239" s="52">
        <v>45981</v>
      </c>
      <c r="E239" s="53">
        <v>4.0999999999999996</v>
      </c>
    </row>
    <row r="240" spans="4:5" x14ac:dyDescent="0.3">
      <c r="D240" s="52">
        <v>45982</v>
      </c>
      <c r="E240" s="53">
        <v>4.0599999999999996</v>
      </c>
    </row>
    <row r="241" spans="4:5" x14ac:dyDescent="0.3">
      <c r="D241" s="52">
        <v>45985</v>
      </c>
      <c r="E241" s="53">
        <v>4.04</v>
      </c>
    </row>
    <row r="242" spans="4:5" x14ac:dyDescent="0.3">
      <c r="D242" s="52">
        <v>45986</v>
      </c>
      <c r="E242" s="53">
        <v>4.01</v>
      </c>
    </row>
    <row r="243" spans="4:5" x14ac:dyDescent="0.3">
      <c r="D243" s="52">
        <v>45987</v>
      </c>
      <c r="E243" s="53">
        <v>4</v>
      </c>
    </row>
    <row r="244" spans="4:5" x14ac:dyDescent="0.3">
      <c r="D244" s="52">
        <v>45988</v>
      </c>
      <c r="E244" s="53"/>
    </row>
    <row r="245" spans="4:5" x14ac:dyDescent="0.3">
      <c r="D245" s="52">
        <v>45989</v>
      </c>
      <c r="E245" s="53">
        <v>4.0199999999999996</v>
      </c>
    </row>
    <row r="246" spans="4:5" x14ac:dyDescent="0.3">
      <c r="D246" s="52">
        <v>45992</v>
      </c>
      <c r="E246" s="53">
        <v>4.09</v>
      </c>
    </row>
    <row r="247" spans="4:5" x14ac:dyDescent="0.3">
      <c r="D247" s="52">
        <v>45993</v>
      </c>
      <c r="E247" s="53">
        <v>4.09</v>
      </c>
    </row>
    <row r="248" spans="4:5" x14ac:dyDescent="0.3">
      <c r="D248" s="52">
        <v>45994</v>
      </c>
      <c r="E248" s="53">
        <v>4.0599999999999996</v>
      </c>
    </row>
    <row r="249" spans="4:5" x14ac:dyDescent="0.3">
      <c r="D249" s="52">
        <v>45995</v>
      </c>
      <c r="E249" s="53">
        <v>4.1100000000000003</v>
      </c>
    </row>
    <row r="250" spans="4:5" x14ac:dyDescent="0.3">
      <c r="D250" s="52">
        <v>45996</v>
      </c>
      <c r="E250" s="53">
        <v>4.1399999999999997</v>
      </c>
    </row>
    <row r="251" spans="4:5" x14ac:dyDescent="0.3">
      <c r="D251" s="52">
        <v>45999</v>
      </c>
      <c r="E251" s="53">
        <v>4.17</v>
      </c>
    </row>
    <row r="252" spans="4:5" x14ac:dyDescent="0.3">
      <c r="D252" s="52">
        <v>46000</v>
      </c>
      <c r="E252" s="53">
        <v>4.18</v>
      </c>
    </row>
    <row r="253" spans="4:5" x14ac:dyDescent="0.3">
      <c r="D253" s="52">
        <v>46001</v>
      </c>
      <c r="E253" s="53">
        <v>4.13</v>
      </c>
    </row>
    <row r="254" spans="4:5" x14ac:dyDescent="0.3">
      <c r="D254" s="52">
        <v>46002</v>
      </c>
      <c r="E254" s="53">
        <v>4.1399999999999997</v>
      </c>
    </row>
    <row r="255" spans="4:5" x14ac:dyDescent="0.3">
      <c r="D255" s="52">
        <v>46003</v>
      </c>
      <c r="E255" s="53">
        <v>4.1900000000000004</v>
      </c>
    </row>
    <row r="256" spans="4:5" x14ac:dyDescent="0.3">
      <c r="D256" s="52">
        <v>46006</v>
      </c>
      <c r="E256" s="53">
        <v>4.18</v>
      </c>
    </row>
    <row r="257" spans="4:7" x14ac:dyDescent="0.3">
      <c r="D257" s="52">
        <v>46007</v>
      </c>
      <c r="E257" s="53">
        <v>4.1500000000000004</v>
      </c>
    </row>
    <row r="258" spans="4:7" x14ac:dyDescent="0.3">
      <c r="D258" s="52">
        <v>46008</v>
      </c>
      <c r="E258" s="53">
        <v>4.16</v>
      </c>
    </row>
    <row r="259" spans="4:7" x14ac:dyDescent="0.3">
      <c r="D259" s="52">
        <v>46009</v>
      </c>
      <c r="E259" s="53">
        <v>4.12</v>
      </c>
    </row>
    <row r="260" spans="4:7" x14ac:dyDescent="0.3">
      <c r="D260" s="52">
        <v>46010</v>
      </c>
      <c r="E260" s="53">
        <v>4.16</v>
      </c>
    </row>
    <row r="261" spans="4:7" x14ac:dyDescent="0.3">
      <c r="D261" s="52">
        <v>46013</v>
      </c>
      <c r="E261" s="53">
        <v>4.17</v>
      </c>
    </row>
    <row r="262" spans="4:7" x14ac:dyDescent="0.3">
      <c r="D262" s="52">
        <v>46014</v>
      </c>
      <c r="E262" s="53">
        <v>4.18</v>
      </c>
    </row>
    <row r="263" spans="4:7" x14ac:dyDescent="0.3">
      <c r="D263" s="52">
        <v>46015</v>
      </c>
      <c r="E263" s="53">
        <v>4.1500000000000004</v>
      </c>
    </row>
    <row r="264" spans="4:7" x14ac:dyDescent="0.3">
      <c r="D264" s="52">
        <v>46016</v>
      </c>
      <c r="E264" s="53"/>
    </row>
    <row r="265" spans="4:7" x14ac:dyDescent="0.3">
      <c r="D265" s="52">
        <v>46017</v>
      </c>
      <c r="E265" s="53">
        <v>4.1399999999999997</v>
      </c>
    </row>
    <row r="266" spans="4:7" x14ac:dyDescent="0.3">
      <c r="D266" s="52">
        <v>46020</v>
      </c>
      <c r="E266" s="53">
        <v>4.12</v>
      </c>
    </row>
    <row r="267" spans="4:7" x14ac:dyDescent="0.3">
      <c r="D267" s="52">
        <v>46021</v>
      </c>
      <c r="E267" s="53">
        <v>4.1399999999999997</v>
      </c>
    </row>
    <row r="268" spans="4:7" x14ac:dyDescent="0.3">
      <c r="D268" s="52">
        <v>46022</v>
      </c>
      <c r="E268" s="53">
        <v>4.18</v>
      </c>
      <c r="G268" s="60">
        <f>AVERAGE(E9:E268)</f>
        <v>4.2932128514056211</v>
      </c>
    </row>
    <row r="269" spans="4:7" x14ac:dyDescent="0.3">
      <c r="D269" s="52"/>
      <c r="E269" s="53"/>
    </row>
    <row r="270" spans="4:7" x14ac:dyDescent="0.3">
      <c r="E270" s="53"/>
    </row>
    <row r="271" spans="4:7" x14ac:dyDescent="0.3">
      <c r="E271" s="58">
        <f>AVERAGE(E9:E269)/100</f>
        <v>4.2932128514056214E-2</v>
      </c>
    </row>
  </sheetData>
  <pageMargins left="0.7" right="0.7" top="0.75" bottom="0.75" header="0.3" footer="0.3"/>
</worksheet>
</file>

<file path=docMetadata/LabelInfo.xml><?xml version="1.0" encoding="utf-8"?>
<clbl:labelList xmlns:clbl="http://schemas.microsoft.com/office/2020/mipLabelMetadata">
  <clbl:label id="{4e5dc8e7-6ecb-4abf-9ca3-81dfbc080b36}" enabled="1" method="Standard" siteId="{4146bdda-ddc1-4d2a-a1b2-1a64cc3c83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10YUST2025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Maneval</dc:creator>
  <cp:lastModifiedBy>Aguillard, Kristina V.</cp:lastModifiedBy>
  <cp:lastPrinted>2025-09-29T15:29:31Z</cp:lastPrinted>
  <dcterms:created xsi:type="dcterms:W3CDTF">2025-06-11T15:46:57Z</dcterms:created>
  <dcterms:modified xsi:type="dcterms:W3CDTF">2026-02-11T05:19:02Z</dcterms:modified>
</cp:coreProperties>
</file>